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21000" windowHeight="13260" activeTab="1"/>
  </bookViews>
  <sheets>
    <sheet name="Attendance" sheetId="1" r:id="rId1"/>
    <sheet name="Assessment" sheetId="2" r:id="rId2"/>
    <sheet name="Project" sheetId="3" r:id="rId3"/>
    <sheet name="Print Version Class list" sheetId="4" r:id="rId4"/>
  </sheets>
  <definedNames>
    <definedName name="attot">'Attendance'!$D$6</definedName>
    <definedName name="eptotal">#REF!</definedName>
    <definedName name="grade">#REF!</definedName>
    <definedName name="grades">'Assessment'!$H$21:$J$33</definedName>
    <definedName name="ittotal">'Assessment'!$K$4</definedName>
    <definedName name="total">#REF!</definedName>
    <definedName name="tri3">'Assessment'!$AM$4:$AO$4</definedName>
  </definedNames>
  <calcPr fullCalcOnLoad="1"/>
</workbook>
</file>

<file path=xl/comments2.xml><?xml version="1.0" encoding="utf-8"?>
<comments xmlns="http://schemas.openxmlformats.org/spreadsheetml/2006/main">
  <authors>
    <author>Kevin Whitmore</author>
  </authors>
  <commentList>
    <comment ref="AC11" authorId="0">
      <text>
        <r>
          <rPr>
            <b/>
            <sz val="8"/>
            <rFont val="Tahoma"/>
            <family val="0"/>
          </rPr>
          <t>Kevin Whitmore:</t>
        </r>
        <r>
          <rPr>
            <sz val="8"/>
            <rFont val="Tahoma"/>
            <family val="0"/>
          </rPr>
          <t xml:space="preserve">
Modified task - only 2 questions req.  Due to prolonged absence</t>
        </r>
      </text>
    </comment>
    <comment ref="AE11" authorId="0">
      <text>
        <r>
          <rPr>
            <b/>
            <sz val="8"/>
            <rFont val="Tahoma"/>
            <family val="0"/>
          </rPr>
          <t>Kevin Whitmore:</t>
        </r>
        <r>
          <rPr>
            <sz val="8"/>
            <rFont val="Tahoma"/>
            <family val="0"/>
          </rPr>
          <t xml:space="preserve">
Not required due to prolonged absence, this number is to maintain records</t>
        </r>
      </text>
    </comment>
  </commentList>
</comments>
</file>

<file path=xl/sharedStrings.xml><?xml version="1.0" encoding="utf-8"?>
<sst xmlns="http://schemas.openxmlformats.org/spreadsheetml/2006/main" count="149" uniqueCount="117">
  <si>
    <t>Attendance</t>
  </si>
  <si>
    <t>Assessment</t>
  </si>
  <si>
    <t>Grades</t>
  </si>
  <si>
    <t>F</t>
  </si>
  <si>
    <t>D</t>
  </si>
  <si>
    <t>C</t>
  </si>
  <si>
    <t>C+</t>
  </si>
  <si>
    <t>B</t>
  </si>
  <si>
    <t>B+</t>
  </si>
  <si>
    <t>A</t>
  </si>
  <si>
    <t>A+</t>
  </si>
  <si>
    <t>End of Term I Report Grade</t>
  </si>
  <si>
    <t>On-going Current Grade</t>
  </si>
  <si>
    <t>First Name</t>
  </si>
  <si>
    <t>Surname</t>
  </si>
  <si>
    <t>End of Term II Report Grade</t>
  </si>
  <si>
    <t>End of Term III Report Grade</t>
  </si>
  <si>
    <t>WP DTP Task 1</t>
  </si>
  <si>
    <t>WP DTP Task 2</t>
  </si>
  <si>
    <r>
      <t>F</t>
    </r>
    <r>
      <rPr>
        <sz val="10"/>
        <rFont val="Arial"/>
        <family val="2"/>
      </rPr>
      <t>inal</t>
    </r>
  </si>
  <si>
    <t>Comment</t>
  </si>
  <si>
    <t>S/N</t>
  </si>
  <si>
    <t>Averages:</t>
  </si>
  <si>
    <t>Project</t>
  </si>
  <si>
    <r>
      <t>L</t>
    </r>
    <r>
      <rPr>
        <sz val="10"/>
        <rFont val="Arial"/>
        <family val="2"/>
      </rPr>
      <t>og Book Check 1</t>
    </r>
  </si>
  <si>
    <r>
      <t>C</t>
    </r>
    <r>
      <rPr>
        <sz val="10"/>
        <rFont val="Arial"/>
        <family val="2"/>
      </rPr>
      <t>riterion G</t>
    </r>
  </si>
  <si>
    <r>
      <t>C</t>
    </r>
    <r>
      <rPr>
        <sz val="10"/>
        <rFont val="Arial"/>
        <family val="2"/>
      </rPr>
      <t>riterion H</t>
    </r>
  </si>
  <si>
    <r>
      <t>Criterion</t>
    </r>
    <r>
      <rPr>
        <sz val="10"/>
        <rFont val="Arial"/>
        <family val="2"/>
      </rPr>
      <t xml:space="preserve"> I</t>
    </r>
  </si>
  <si>
    <r>
      <t>Criterion</t>
    </r>
    <r>
      <rPr>
        <sz val="10"/>
        <rFont val="Arial"/>
        <family val="2"/>
      </rPr>
      <t xml:space="preserve"> J</t>
    </r>
  </si>
  <si>
    <r>
      <t>Criterion</t>
    </r>
    <r>
      <rPr>
        <sz val="10"/>
        <rFont val="Arial"/>
        <family val="2"/>
      </rPr>
      <t xml:space="preserve"> K</t>
    </r>
  </si>
  <si>
    <r>
      <t>Criterion</t>
    </r>
    <r>
      <rPr>
        <sz val="10"/>
        <rFont val="Arial"/>
        <family val="2"/>
      </rPr>
      <t xml:space="preserve"> L</t>
    </r>
  </si>
  <si>
    <r>
      <t>Criterion</t>
    </r>
    <r>
      <rPr>
        <sz val="10"/>
        <rFont val="Arial"/>
        <family val="2"/>
      </rPr>
      <t xml:space="preserve"> M</t>
    </r>
  </si>
  <si>
    <t>Trimester 2</t>
  </si>
  <si>
    <t>Trimester 3</t>
  </si>
  <si>
    <t>Exam Preparation Activities</t>
  </si>
  <si>
    <t>Trimester 1 Total</t>
  </si>
  <si>
    <t>Trimester 2 Total</t>
  </si>
  <si>
    <t>Trimester 3 Total</t>
  </si>
  <si>
    <t>Trimester 3 Percentage</t>
  </si>
  <si>
    <t>Trimester 1 Percentage</t>
  </si>
  <si>
    <t>Trimester 2 Percentage</t>
  </si>
  <si>
    <t>Project</t>
  </si>
  <si>
    <r>
      <t>L</t>
    </r>
    <r>
      <rPr>
        <sz val="10"/>
        <rFont val="Arial"/>
        <family val="2"/>
      </rPr>
      <t>og Book Check 2</t>
    </r>
  </si>
  <si>
    <t>x factor</t>
  </si>
  <si>
    <t>Classes for week beginning</t>
  </si>
  <si>
    <t>ITGS 11</t>
  </si>
  <si>
    <t>StarWars Kid</t>
  </si>
  <si>
    <t>Cyberbullying</t>
  </si>
  <si>
    <t>Case Study 1</t>
  </si>
  <si>
    <t>C-</t>
  </si>
  <si>
    <t>B-</t>
  </si>
  <si>
    <t>A-</t>
  </si>
  <si>
    <t>X Factor</t>
  </si>
  <si>
    <t>Schedule</t>
  </si>
  <si>
    <t>Visual Ev.</t>
  </si>
  <si>
    <t>Software</t>
  </si>
  <si>
    <t>Hardware</t>
  </si>
  <si>
    <t>Data</t>
  </si>
  <si>
    <t>Referencing Exercise</t>
  </si>
  <si>
    <t>Online Shopping Activity</t>
  </si>
  <si>
    <t>Online Shopping Exam</t>
  </si>
  <si>
    <t>Bank. &amp;  Finance Activity</t>
  </si>
  <si>
    <t>Bank. &amp;  Finance Exam</t>
  </si>
  <si>
    <t>Internet Research Activity</t>
  </si>
  <si>
    <t>Employment Research Task 1</t>
  </si>
  <si>
    <t>Telemedicine</t>
  </si>
  <si>
    <t>Eelctronic Health records</t>
  </si>
  <si>
    <t>Database Exam</t>
  </si>
  <si>
    <t>Discuss topic HW</t>
  </si>
  <si>
    <t>Diagnostic &amp; Theraputic</t>
  </si>
  <si>
    <t>E-learning</t>
  </si>
  <si>
    <t>Modified H/ware &amp; S/ware</t>
  </si>
  <si>
    <t>Laptops in Schools</t>
  </si>
  <si>
    <t>Dark Side of IT exam</t>
  </si>
  <si>
    <t>S</t>
  </si>
  <si>
    <t>Logbook 1</t>
  </si>
  <si>
    <t>Logbook 2</t>
  </si>
  <si>
    <t>Exam Paper 1</t>
  </si>
  <si>
    <t>Exam Paper 2</t>
  </si>
  <si>
    <t>Digital Art</t>
  </si>
  <si>
    <t>Trimester 4 Total</t>
  </si>
  <si>
    <t>Trimester 4 Percentage</t>
  </si>
  <si>
    <t>End of Term IV Report Grade</t>
  </si>
  <si>
    <t>End of Term V Report Grade</t>
  </si>
  <si>
    <t>End of Term VI Report Grade</t>
  </si>
  <si>
    <t>Broadcast Media</t>
  </si>
  <si>
    <t>ITGS 12</t>
  </si>
  <si>
    <t>Gaming</t>
  </si>
  <si>
    <t>New Media</t>
  </si>
  <si>
    <t>E-voting</t>
  </si>
  <si>
    <t>PROJECT Progress grade</t>
  </si>
  <si>
    <t>Gov't Admin.</t>
  </si>
  <si>
    <t>Trimester 5 Total</t>
  </si>
  <si>
    <t>Trimester 5 Percentage</t>
  </si>
  <si>
    <t>Logbook 3</t>
  </si>
  <si>
    <t>Application Software</t>
  </si>
  <si>
    <t>Miki</t>
  </si>
  <si>
    <t>Miller</t>
  </si>
  <si>
    <t>Niimi</t>
  </si>
  <si>
    <t>Okui</t>
  </si>
  <si>
    <t>Otawara</t>
  </si>
  <si>
    <t>Oum</t>
  </si>
  <si>
    <t>Phillips</t>
  </si>
  <si>
    <t>Ryu</t>
  </si>
  <si>
    <t>Shin</t>
  </si>
  <si>
    <t>Rio</t>
  </si>
  <si>
    <t>Ali</t>
  </si>
  <si>
    <t>Takaaki</t>
  </si>
  <si>
    <t>Saki</t>
  </si>
  <si>
    <t>Sofina</t>
  </si>
  <si>
    <t>Ayla</t>
  </si>
  <si>
    <t>Kai</t>
  </si>
  <si>
    <t>Daniel</t>
  </si>
  <si>
    <t>Mana</t>
  </si>
  <si>
    <t>Trimester 1</t>
  </si>
  <si>
    <t>Trimester 4</t>
  </si>
  <si>
    <t>Trimester 5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</si>
</sst>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\&quot;#,##0;\-&quot;\&quot;#,##0"/>
    <numFmt numFmtId="185" formatCode="&quot;\&quot;#,##0;[Red]\-&quot;\&quot;#,##0"/>
    <numFmt numFmtId="186" formatCode="&quot;\&quot;#,##0.00;\-&quot;\&quot;#,##0.00"/>
    <numFmt numFmtId="187" formatCode="&quot;\&quot;#,##0.00;[Red]\-&quot;\&quot;#,##0.00"/>
    <numFmt numFmtId="188" formatCode="_-&quot;\&quot;* #,##0_-;\-&quot;\&quot;* #,##0_-;_-&quot;\&quot;* &quot;-&quot;_-;_-@_-"/>
    <numFmt numFmtId="189" formatCode="_-&quot;\&quot;* #,##0.00_-;\-&quot;\&quot;* #,##0.00_-;_-&quot;\&quot;* &quot;-&quot;??_-;_-@_-"/>
    <numFmt numFmtId="190" formatCode="mmmm\ d\,\ yyyy"/>
    <numFmt numFmtId="191" formatCode="0.0"/>
    <numFmt numFmtId="192" formatCode="0_ "/>
    <numFmt numFmtId="193" formatCode="mmm\-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_ "/>
    <numFmt numFmtId="199" formatCode="0.00_ "/>
    <numFmt numFmtId="200" formatCode="0.0%"/>
    <numFmt numFmtId="201" formatCode="0.000%"/>
    <numFmt numFmtId="202" formatCode="[$-409]dddd\,\ mmmm\ dd\,\ yyyy"/>
    <numFmt numFmtId="203" formatCode="[$-409]d\-mmm;@"/>
    <numFmt numFmtId="204" formatCode="0.0000%"/>
  </numFmts>
  <fonts count="15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6"/>
      <name val="ＭＳ Ｐゴシック"/>
      <family val="3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10"/>
      <color indexed="2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textRotation="90"/>
    </xf>
    <xf numFmtId="1" fontId="0" fillId="2" borderId="0" xfId="0" applyNumberFormat="1" applyFill="1" applyAlignment="1">
      <alignment/>
    </xf>
    <xf numFmtId="1" fontId="0" fillId="3" borderId="1" xfId="0" applyNumberFormat="1" applyFill="1" applyBorder="1" applyAlignment="1">
      <alignment/>
    </xf>
    <xf numFmtId="1" fontId="0" fillId="2" borderId="0" xfId="0" applyNumberFormat="1" applyFill="1" applyAlignment="1">
      <alignment/>
    </xf>
    <xf numFmtId="9" fontId="0" fillId="3" borderId="1" xfId="21" applyFill="1" applyBorder="1" applyAlignment="1">
      <alignment/>
    </xf>
    <xf numFmtId="1" fontId="0" fillId="4" borderId="1" xfId="0" applyNumberFormat="1" applyFill="1" applyBorder="1" applyAlignment="1">
      <alignment/>
    </xf>
    <xf numFmtId="1" fontId="0" fillId="4" borderId="1" xfId="0" applyNumberFormat="1" applyFill="1" applyBorder="1" applyAlignment="1">
      <alignment/>
    </xf>
    <xf numFmtId="0" fontId="0" fillId="5" borderId="0" xfId="0" applyFill="1" applyAlignment="1">
      <alignment/>
    </xf>
    <xf numFmtId="1" fontId="0" fillId="6" borderId="1" xfId="0" applyNumberFormat="1" applyFill="1" applyBorder="1" applyAlignment="1">
      <alignment/>
    </xf>
    <xf numFmtId="9" fontId="0" fillId="6" borderId="1" xfId="21" applyFill="1" applyBorder="1" applyAlignment="1">
      <alignment/>
    </xf>
    <xf numFmtId="0" fontId="4" fillId="2" borderId="0" xfId="0" applyFont="1" applyFill="1" applyAlignment="1">
      <alignment/>
    </xf>
    <xf numFmtId="0" fontId="4" fillId="5" borderId="0" xfId="0" applyFont="1" applyFill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Fill="1" applyAlignment="1">
      <alignment/>
    </xf>
    <xf numFmtId="1" fontId="5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0" fontId="0" fillId="7" borderId="2" xfId="0" applyFill="1" applyBorder="1" applyAlignment="1">
      <alignment/>
    </xf>
    <xf numFmtId="0" fontId="0" fillId="7" borderId="3" xfId="0" applyFill="1" applyBorder="1" applyAlignment="1">
      <alignment/>
    </xf>
    <xf numFmtId="1" fontId="0" fillId="8" borderId="4" xfId="21" applyNumberFormat="1" applyFill="1" applyBorder="1" applyAlignment="1">
      <alignment horizontal="center" vertical="top"/>
    </xf>
    <xf numFmtId="0" fontId="0" fillId="8" borderId="5" xfId="0" applyFill="1" applyBorder="1" applyAlignment="1">
      <alignment horizontal="left" vertical="top"/>
    </xf>
    <xf numFmtId="1" fontId="0" fillId="8" borderId="6" xfId="0" applyNumberFormat="1" applyFill="1" applyBorder="1" applyAlignment="1">
      <alignment horizontal="center" vertical="top"/>
    </xf>
    <xf numFmtId="0" fontId="0" fillId="8" borderId="7" xfId="0" applyFill="1" applyBorder="1" applyAlignment="1">
      <alignment horizontal="left" vertical="top"/>
    </xf>
    <xf numFmtId="1" fontId="0" fillId="8" borderId="8" xfId="0" applyNumberFormat="1" applyFill="1" applyBorder="1" applyAlignment="1">
      <alignment horizontal="center" vertical="top"/>
    </xf>
    <xf numFmtId="0" fontId="0" fillId="8" borderId="9" xfId="0" applyFill="1" applyBorder="1" applyAlignment="1">
      <alignment horizontal="left" vertical="top"/>
    </xf>
    <xf numFmtId="1" fontId="0" fillId="5" borderId="0" xfId="0" applyNumberFormat="1" applyFill="1" applyAlignment="1">
      <alignment/>
    </xf>
    <xf numFmtId="0" fontId="0" fillId="8" borderId="1" xfId="0" applyFill="1" applyBorder="1" applyAlignment="1">
      <alignment textRotation="75"/>
    </xf>
    <xf numFmtId="0" fontId="3" fillId="0" borderId="10" xfId="0" applyFont="1" applyFill="1" applyBorder="1" applyAlignment="1">
      <alignment horizontal="left" wrapText="1"/>
    </xf>
    <xf numFmtId="0" fontId="3" fillId="9" borderId="10" xfId="0" applyFont="1" applyFill="1" applyBorder="1" applyAlignment="1">
      <alignment horizontal="left" wrapText="1"/>
    </xf>
    <xf numFmtId="1" fontId="0" fillId="5" borderId="0" xfId="0" applyNumberFormat="1" applyFill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 textRotation="75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3" fillId="9" borderId="1" xfId="0" applyFont="1" applyFill="1" applyBorder="1" applyAlignment="1">
      <alignment horizontal="left" wrapText="1"/>
    </xf>
    <xf numFmtId="0" fontId="0" fillId="6" borderId="1" xfId="0" applyFill="1" applyBorder="1" applyAlignment="1">
      <alignment horizontal="left" textRotation="75"/>
    </xf>
    <xf numFmtId="0" fontId="5" fillId="2" borderId="0" xfId="0" applyFont="1" applyFill="1" applyAlignment="1">
      <alignment/>
    </xf>
    <xf numFmtId="1" fontId="1" fillId="2" borderId="0" xfId="0" applyNumberFormat="1" applyFont="1" applyFill="1" applyAlignment="1">
      <alignment/>
    </xf>
    <xf numFmtId="0" fontId="0" fillId="2" borderId="0" xfId="0" applyFont="1" applyFill="1" applyAlignment="1">
      <alignment wrapText="1"/>
    </xf>
    <xf numFmtId="0" fontId="5" fillId="2" borderId="11" xfId="0" applyFont="1" applyFill="1" applyBorder="1" applyAlignment="1">
      <alignment/>
    </xf>
    <xf numFmtId="0" fontId="5" fillId="2" borderId="0" xfId="0" applyFont="1" applyFill="1" applyAlignment="1">
      <alignment horizontal="right"/>
    </xf>
    <xf numFmtId="1" fontId="0" fillId="4" borderId="1" xfId="0" applyNumberFormat="1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199" fontId="7" fillId="2" borderId="1" xfId="0" applyNumberFormat="1" applyFont="1" applyFill="1" applyBorder="1" applyAlignment="1">
      <alignment/>
    </xf>
    <xf numFmtId="9" fontId="7" fillId="2" borderId="1" xfId="21" applyFont="1" applyFill="1" applyBorder="1" applyAlignment="1">
      <alignment/>
    </xf>
    <xf numFmtId="0" fontId="0" fillId="10" borderId="1" xfId="0" applyFill="1" applyBorder="1" applyAlignment="1">
      <alignment horizontal="left" textRotation="75"/>
    </xf>
    <xf numFmtId="0" fontId="0" fillId="10" borderId="1" xfId="0" applyFill="1" applyBorder="1" applyAlignment="1">
      <alignment horizontal="center"/>
    </xf>
    <xf numFmtId="199" fontId="3" fillId="11" borderId="1" xfId="21" applyNumberFormat="1" applyFont="1" applyFill="1" applyBorder="1" applyAlignment="1">
      <alignment horizontal="right" wrapText="1"/>
    </xf>
    <xf numFmtId="0" fontId="3" fillId="6" borderId="10" xfId="0" applyFont="1" applyFill="1" applyBorder="1" applyAlignment="1">
      <alignment horizontal="left" vertical="center" wrapText="1"/>
    </xf>
    <xf numFmtId="1" fontId="0" fillId="5" borderId="1" xfId="0" applyNumberFormat="1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/>
    </xf>
    <xf numFmtId="0" fontId="5" fillId="5" borderId="11" xfId="0" applyFont="1" applyFill="1" applyBorder="1" applyAlignment="1">
      <alignment vertical="center"/>
    </xf>
    <xf numFmtId="0" fontId="0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/>
    </xf>
    <xf numFmtId="0" fontId="0" fillId="12" borderId="1" xfId="0" applyFill="1" applyBorder="1" applyAlignment="1">
      <alignment textRotation="75"/>
    </xf>
    <xf numFmtId="1" fontId="0" fillId="12" borderId="1" xfId="0" applyNumberFormat="1" applyFill="1" applyBorder="1" applyAlignment="1">
      <alignment/>
    </xf>
    <xf numFmtId="1" fontId="0" fillId="2" borderId="0" xfId="0" applyNumberFormat="1" applyFont="1" applyFill="1" applyAlignment="1">
      <alignment textRotation="90"/>
    </xf>
    <xf numFmtId="1" fontId="1" fillId="2" borderId="0" xfId="0" applyNumberFormat="1" applyFont="1" applyFill="1" applyAlignment="1">
      <alignment textRotation="90"/>
    </xf>
    <xf numFmtId="0" fontId="0" fillId="5" borderId="1" xfId="0" applyFont="1" applyFill="1" applyBorder="1" applyAlignment="1">
      <alignment textRotation="90"/>
    </xf>
    <xf numFmtId="0" fontId="0" fillId="5" borderId="1" xfId="0" applyFont="1" applyFill="1" applyBorder="1" applyAlignment="1">
      <alignment textRotation="90" wrapText="1"/>
    </xf>
    <xf numFmtId="0" fontId="0" fillId="2" borderId="0" xfId="0" applyFont="1" applyFill="1" applyAlignment="1">
      <alignment textRotation="90"/>
    </xf>
    <xf numFmtId="0" fontId="0" fillId="12" borderId="1" xfId="0" applyFill="1" applyBorder="1" applyAlignment="1">
      <alignment horizontal="left" textRotation="75"/>
    </xf>
    <xf numFmtId="0" fontId="3" fillId="13" borderId="1" xfId="0" applyFont="1" applyFill="1" applyBorder="1" applyAlignment="1">
      <alignment horizontal="left" wrapText="1"/>
    </xf>
    <xf numFmtId="0" fontId="10" fillId="7" borderId="1" xfId="0" applyFont="1" applyFill="1" applyBorder="1" applyAlignment="1">
      <alignment horizontal="left" textRotation="75"/>
    </xf>
    <xf numFmtId="0" fontId="10" fillId="7" borderId="1" xfId="0" applyFont="1" applyFill="1" applyBorder="1" applyAlignment="1">
      <alignment textRotation="75"/>
    </xf>
    <xf numFmtId="0" fontId="10" fillId="5" borderId="1" xfId="0" applyFont="1" applyFill="1" applyBorder="1" applyAlignment="1">
      <alignment horizontal="right"/>
    </xf>
    <xf numFmtId="9" fontId="10" fillId="5" borderId="1" xfId="21" applyFont="1" applyFill="1" applyBorder="1" applyAlignment="1">
      <alignment horizontal="right"/>
    </xf>
    <xf numFmtId="0" fontId="10" fillId="7" borderId="1" xfId="0" applyFont="1" applyFill="1" applyBorder="1" applyAlignment="1">
      <alignment horizontal="right"/>
    </xf>
    <xf numFmtId="9" fontId="10" fillId="7" borderId="1" xfId="21" applyFont="1" applyFill="1" applyBorder="1" applyAlignment="1">
      <alignment horizontal="right"/>
    </xf>
    <xf numFmtId="0" fontId="10" fillId="5" borderId="1" xfId="0" applyFont="1" applyFill="1" applyBorder="1" applyAlignment="1">
      <alignment/>
    </xf>
    <xf numFmtId="9" fontId="10" fillId="5" borderId="1" xfId="21" applyFont="1" applyFill="1" applyBorder="1" applyAlignment="1">
      <alignment/>
    </xf>
    <xf numFmtId="1" fontId="10" fillId="7" borderId="1" xfId="0" applyNumberFormat="1" applyFont="1" applyFill="1" applyBorder="1" applyAlignment="1">
      <alignment/>
    </xf>
    <xf numFmtId="9" fontId="10" fillId="7" borderId="1" xfId="21" applyFont="1" applyFill="1" applyBorder="1" applyAlignment="1">
      <alignment/>
    </xf>
    <xf numFmtId="1" fontId="5" fillId="5" borderId="1" xfId="0" applyNumberFormat="1" applyFont="1" applyFill="1" applyBorder="1" applyAlignment="1">
      <alignment vertical="center" wrapText="1"/>
    </xf>
    <xf numFmtId="9" fontId="7" fillId="2" borderId="1" xfId="21" applyNumberFormat="1" applyFont="1" applyFill="1" applyBorder="1" applyAlignment="1">
      <alignment/>
    </xf>
    <xf numFmtId="1" fontId="0" fillId="5" borderId="1" xfId="0" applyNumberFormat="1" applyFill="1" applyBorder="1" applyAlignment="1">
      <alignment/>
    </xf>
    <xf numFmtId="1" fontId="0" fillId="12" borderId="1" xfId="21" applyNumberFormat="1" applyFill="1" applyBorder="1" applyAlignment="1">
      <alignment/>
    </xf>
    <xf numFmtId="15" fontId="0" fillId="14" borderId="0" xfId="0" applyNumberFormat="1" applyFill="1" applyAlignment="1">
      <alignment textRotation="90"/>
    </xf>
    <xf numFmtId="15" fontId="0" fillId="14" borderId="0" xfId="0" applyNumberFormat="1" applyFill="1" applyAlignment="1">
      <alignment/>
    </xf>
    <xf numFmtId="16" fontId="0" fillId="14" borderId="0" xfId="0" applyNumberFormat="1" applyFont="1" applyFill="1" applyBorder="1" applyAlignment="1">
      <alignment textRotation="90"/>
    </xf>
    <xf numFmtId="16" fontId="0" fillId="14" borderId="0" xfId="0" applyNumberFormat="1" applyFill="1" applyBorder="1" applyAlignment="1">
      <alignment textRotation="90"/>
    </xf>
    <xf numFmtId="1" fontId="0" fillId="6" borderId="11" xfId="0" applyNumberFormat="1" applyFill="1" applyBorder="1" applyAlignment="1">
      <alignment/>
    </xf>
    <xf numFmtId="0" fontId="3" fillId="9" borderId="0" xfId="0" applyFont="1" applyFill="1" applyBorder="1" applyAlignment="1">
      <alignment horizontal="left" wrapText="1"/>
    </xf>
    <xf numFmtId="199" fontId="3" fillId="11" borderId="0" xfId="21" applyNumberFormat="1" applyFont="1" applyFill="1" applyBorder="1" applyAlignment="1">
      <alignment horizontal="right" wrapText="1"/>
    </xf>
    <xf numFmtId="0" fontId="3" fillId="9" borderId="10" xfId="0" applyFont="1" applyFill="1" applyBorder="1" applyAlignment="1">
      <alignment horizontal="left" wrapText="1"/>
    </xf>
    <xf numFmtId="0" fontId="3" fillId="9" borderId="12" xfId="0" applyFont="1" applyFill="1" applyBorder="1" applyAlignment="1">
      <alignment horizontal="left" wrapText="1"/>
    </xf>
    <xf numFmtId="1" fontId="10" fillId="7" borderId="1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0" fontId="0" fillId="8" borderId="13" xfId="0" applyFill="1" applyBorder="1" applyAlignment="1">
      <alignment horizontal="center"/>
    </xf>
    <xf numFmtId="9" fontId="10" fillId="7" borderId="1" xfId="21" applyNumberFormat="1" applyFont="1" applyFill="1" applyBorder="1" applyAlignment="1">
      <alignment horizontal="right"/>
    </xf>
    <xf numFmtId="0" fontId="0" fillId="10" borderId="1" xfId="0" applyFill="1" applyBorder="1" applyAlignment="1">
      <alignment horizontal="right"/>
    </xf>
    <xf numFmtId="1" fontId="0" fillId="14" borderId="11" xfId="0" applyNumberFormat="1" applyFill="1" applyBorder="1" applyAlignment="1">
      <alignment/>
    </xf>
    <xf numFmtId="1" fontId="0" fillId="14" borderId="1" xfId="0" applyNumberFormat="1" applyFill="1" applyBorder="1" applyAlignment="1">
      <alignment/>
    </xf>
    <xf numFmtId="10" fontId="10" fillId="7" borderId="1" xfId="21" applyNumberFormat="1" applyFont="1" applyFill="1" applyBorder="1" applyAlignment="1">
      <alignment horizontal="right"/>
    </xf>
    <xf numFmtId="0" fontId="0" fillId="12" borderId="1" xfId="0" applyFill="1" applyBorder="1" applyAlignment="1">
      <alignment horizontal="right"/>
    </xf>
    <xf numFmtId="0" fontId="0" fillId="12" borderId="1" xfId="0" applyFill="1" applyBorder="1" applyAlignment="1">
      <alignment/>
    </xf>
    <xf numFmtId="10" fontId="10" fillId="7" borderId="1" xfId="21" applyNumberFormat="1" applyFont="1" applyFill="1" applyBorder="1" applyAlignment="1">
      <alignment/>
    </xf>
    <xf numFmtId="0" fontId="0" fillId="5" borderId="10" xfId="0" applyFont="1" applyFill="1" applyBorder="1" applyAlignment="1">
      <alignment textRotation="90"/>
    </xf>
    <xf numFmtId="0" fontId="0" fillId="5" borderId="14" xfId="0" applyFont="1" applyFill="1" applyBorder="1" applyAlignment="1">
      <alignment textRotation="90"/>
    </xf>
    <xf numFmtId="0" fontId="0" fillId="5" borderId="12" xfId="0" applyFont="1" applyFill="1" applyBorder="1" applyAlignment="1">
      <alignment textRotation="90"/>
    </xf>
    <xf numFmtId="0" fontId="3" fillId="13" borderId="1" xfId="0" applyFont="1" applyFill="1" applyBorder="1" applyAlignment="1">
      <alignment horizontal="left" wrapText="1"/>
    </xf>
    <xf numFmtId="1" fontId="0" fillId="3" borderId="12" xfId="0" applyNumberFormat="1" applyFill="1" applyBorder="1" applyAlignment="1">
      <alignment/>
    </xf>
    <xf numFmtId="0" fontId="0" fillId="7" borderId="15" xfId="0" applyFill="1" applyBorder="1" applyAlignment="1">
      <alignment/>
    </xf>
    <xf numFmtId="1" fontId="0" fillId="0" borderId="1" xfId="0" applyNumberFormat="1" applyFill="1" applyBorder="1" applyAlignment="1">
      <alignment/>
    </xf>
    <xf numFmtId="0" fontId="0" fillId="5" borderId="0" xfId="0" applyFill="1" applyBorder="1" applyAlignment="1">
      <alignment horizontal="right"/>
    </xf>
    <xf numFmtId="191" fontId="0" fillId="5" borderId="0" xfId="0" applyNumberFormat="1" applyFill="1" applyAlignment="1">
      <alignment/>
    </xf>
    <xf numFmtId="0" fontId="11" fillId="9" borderId="16" xfId="0" applyFont="1" applyFill="1" applyBorder="1" applyAlignment="1">
      <alignment horizontal="left" wrapText="1"/>
    </xf>
    <xf numFmtId="0" fontId="11" fillId="9" borderId="17" xfId="0" applyFont="1" applyFill="1" applyBorder="1" applyAlignment="1">
      <alignment horizontal="left" wrapText="1"/>
    </xf>
    <xf numFmtId="204" fontId="0" fillId="5" borderId="0" xfId="21" applyNumberFormat="1" applyFill="1" applyAlignment="1">
      <alignment/>
    </xf>
    <xf numFmtId="0" fontId="10" fillId="6" borderId="1" xfId="0" applyFont="1" applyFill="1" applyBorder="1" applyAlignment="1">
      <alignment textRotation="75"/>
    </xf>
    <xf numFmtId="9" fontId="10" fillId="6" borderId="1" xfId="21" applyFont="1" applyFill="1" applyBorder="1" applyAlignment="1">
      <alignment/>
    </xf>
    <xf numFmtId="10" fontId="10" fillId="6" borderId="1" xfId="21" applyNumberFormat="1" applyFont="1" applyFill="1" applyBorder="1" applyAlignment="1">
      <alignment/>
    </xf>
    <xf numFmtId="1" fontId="0" fillId="15" borderId="11" xfId="0" applyNumberFormat="1" applyFill="1" applyBorder="1" applyAlignment="1">
      <alignment/>
    </xf>
    <xf numFmtId="1" fontId="0" fillId="15" borderId="1" xfId="0" applyNumberFormat="1" applyFill="1" applyBorder="1" applyAlignment="1">
      <alignment/>
    </xf>
    <xf numFmtId="1" fontId="10" fillId="5" borderId="1" xfId="21" applyNumberFormat="1" applyFont="1" applyFill="1" applyBorder="1" applyAlignment="1">
      <alignment/>
    </xf>
    <xf numFmtId="1" fontId="10" fillId="6" borderId="1" xfId="21" applyNumberFormat="1" applyFont="1" applyFill="1" applyBorder="1" applyAlignment="1">
      <alignment/>
    </xf>
    <xf numFmtId="1" fontId="10" fillId="5" borderId="1" xfId="0" applyNumberFormat="1" applyFont="1" applyFill="1" applyBorder="1" applyAlignment="1">
      <alignment/>
    </xf>
    <xf numFmtId="0" fontId="3" fillId="16" borderId="1" xfId="0" applyFont="1" applyFill="1" applyBorder="1" applyAlignment="1">
      <alignment horizontal="left" wrapText="1"/>
    </xf>
    <xf numFmtId="0" fontId="3" fillId="16" borderId="1" xfId="0" applyFont="1" applyFill="1" applyBorder="1" applyAlignment="1">
      <alignment horizontal="left" wrapText="1"/>
    </xf>
    <xf numFmtId="200" fontId="10" fillId="7" borderId="1" xfId="21" applyNumberFormat="1" applyFont="1" applyFill="1" applyBorder="1" applyAlignment="1">
      <alignment/>
    </xf>
    <xf numFmtId="9" fontId="0" fillId="5" borderId="0" xfId="21" applyFill="1" applyAlignment="1">
      <alignment/>
    </xf>
    <xf numFmtId="0" fontId="3" fillId="9" borderId="10" xfId="0" applyFont="1" applyFill="1" applyBorder="1" applyAlignment="1">
      <alignment horizontal="left" wrapText="1"/>
    </xf>
    <xf numFmtId="0" fontId="3" fillId="9" borderId="12" xfId="0" applyFont="1" applyFill="1" applyBorder="1" applyAlignment="1">
      <alignment horizontal="left" wrapText="1"/>
    </xf>
    <xf numFmtId="0" fontId="1" fillId="5" borderId="0" xfId="0" applyFont="1" applyFill="1" applyAlignment="1">
      <alignment textRotation="90"/>
    </xf>
    <xf numFmtId="0" fontId="0" fillId="5" borderId="0" xfId="0" applyFill="1" applyAlignment="1">
      <alignment textRotation="90"/>
    </xf>
    <xf numFmtId="0" fontId="0" fillId="5" borderId="10" xfId="0" applyFont="1" applyFill="1" applyBorder="1" applyAlignment="1">
      <alignment horizontal="center" textRotation="90"/>
    </xf>
    <xf numFmtId="0" fontId="0" fillId="5" borderId="14" xfId="0" applyFont="1" applyFill="1" applyBorder="1" applyAlignment="1">
      <alignment horizontal="center" textRotation="90"/>
    </xf>
    <xf numFmtId="0" fontId="0" fillId="2" borderId="12" xfId="0" applyFont="1" applyFill="1" applyBorder="1" applyAlignment="1">
      <alignment horizontal="center" textRotation="90"/>
    </xf>
    <xf numFmtId="0" fontId="0" fillId="5" borderId="12" xfId="0" applyFont="1" applyFill="1" applyBorder="1" applyAlignment="1">
      <alignment horizont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76200</xdr:colOff>
      <xdr:row>1</xdr:row>
      <xdr:rowOff>238125</xdr:rowOff>
    </xdr:from>
    <xdr:ext cx="1457325" cy="200025"/>
    <xdr:sp>
      <xdr:nvSpPr>
        <xdr:cNvPr id="1" name="TextBox 1"/>
        <xdr:cNvSpPr txBox="1">
          <a:spLocks noChangeArrowheads="1"/>
        </xdr:cNvSpPr>
      </xdr:nvSpPr>
      <xdr:spPr>
        <a:xfrm>
          <a:off x="3143250" y="428625"/>
          <a:ext cx="1457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Criterion I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23"/>
  <sheetViews>
    <sheetView workbookViewId="0" topLeftCell="A1">
      <pane xSplit="5" ySplit="5" topLeftCell="F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G16" sqref="G16"/>
    </sheetView>
  </sheetViews>
  <sheetFormatPr defaultColWidth="9.140625" defaultRowHeight="12.75"/>
  <cols>
    <col min="1" max="1" width="6.57421875" style="1" customWidth="1"/>
    <col min="2" max="2" width="12.7109375" style="1" customWidth="1"/>
    <col min="3" max="3" width="12.421875" style="1" bestFit="1" customWidth="1"/>
    <col min="4" max="4" width="4.8515625" style="1" customWidth="1"/>
    <col min="5" max="5" width="7.00390625" style="1" bestFit="1" customWidth="1"/>
    <col min="6" max="16384" width="3.421875" style="1" customWidth="1"/>
  </cols>
  <sheetData>
    <row r="1" ht="20.25">
      <c r="B1" s="12" t="s">
        <v>45</v>
      </c>
    </row>
    <row r="2" ht="20.25">
      <c r="B2" s="12" t="s">
        <v>0</v>
      </c>
    </row>
    <row r="4" spans="6:107" s="2" customFormat="1" ht="12.75">
      <c r="F4" s="78"/>
      <c r="G4" s="78"/>
      <c r="H4" s="78"/>
      <c r="I4" s="79" t="s">
        <v>44</v>
      </c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9" t="s">
        <v>44</v>
      </c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</row>
    <row r="5" spans="6:107" s="2" customFormat="1" ht="37.5">
      <c r="F5" s="80">
        <v>38593</v>
      </c>
      <c r="G5" s="81">
        <f>F5+7</f>
        <v>38600</v>
      </c>
      <c r="H5" s="81">
        <f aca="true" t="shared" si="0" ref="H5:AV5">G5+7</f>
        <v>38607</v>
      </c>
      <c r="I5" s="81">
        <f t="shared" si="0"/>
        <v>38614</v>
      </c>
      <c r="J5" s="81">
        <f t="shared" si="0"/>
        <v>38621</v>
      </c>
      <c r="K5" s="81">
        <f t="shared" si="0"/>
        <v>38628</v>
      </c>
      <c r="L5" s="81">
        <f>K5+7</f>
        <v>38635</v>
      </c>
      <c r="M5" s="81">
        <f t="shared" si="0"/>
        <v>38642</v>
      </c>
      <c r="N5" s="81">
        <f t="shared" si="0"/>
        <v>38649</v>
      </c>
      <c r="O5" s="81">
        <f t="shared" si="0"/>
        <v>38656</v>
      </c>
      <c r="P5" s="81">
        <f t="shared" si="0"/>
        <v>38663</v>
      </c>
      <c r="Q5" s="81">
        <f t="shared" si="0"/>
        <v>38670</v>
      </c>
      <c r="R5" s="81">
        <f t="shared" si="0"/>
        <v>38677</v>
      </c>
      <c r="S5" s="81">
        <f t="shared" si="0"/>
        <v>38684</v>
      </c>
      <c r="T5" s="81">
        <f t="shared" si="0"/>
        <v>38691</v>
      </c>
      <c r="U5" s="81">
        <f t="shared" si="0"/>
        <v>38698</v>
      </c>
      <c r="V5" s="81">
        <f t="shared" si="0"/>
        <v>38705</v>
      </c>
      <c r="W5" s="81">
        <f t="shared" si="0"/>
        <v>38712</v>
      </c>
      <c r="X5" s="81">
        <f t="shared" si="0"/>
        <v>38719</v>
      </c>
      <c r="Y5" s="81">
        <f t="shared" si="0"/>
        <v>38726</v>
      </c>
      <c r="Z5" s="81">
        <f t="shared" si="0"/>
        <v>38733</v>
      </c>
      <c r="AA5" s="81">
        <f t="shared" si="0"/>
        <v>38740</v>
      </c>
      <c r="AB5" s="81">
        <f t="shared" si="0"/>
        <v>38747</v>
      </c>
      <c r="AC5" s="81">
        <f t="shared" si="0"/>
        <v>38754</v>
      </c>
      <c r="AD5" s="81">
        <f t="shared" si="0"/>
        <v>38761</v>
      </c>
      <c r="AE5" s="81">
        <f t="shared" si="0"/>
        <v>38768</v>
      </c>
      <c r="AF5" s="81">
        <f t="shared" si="0"/>
        <v>38775</v>
      </c>
      <c r="AG5" s="81">
        <f t="shared" si="0"/>
        <v>38782</v>
      </c>
      <c r="AH5" s="81">
        <f t="shared" si="0"/>
        <v>38789</v>
      </c>
      <c r="AI5" s="81">
        <f t="shared" si="0"/>
        <v>38796</v>
      </c>
      <c r="AJ5" s="81">
        <f t="shared" si="0"/>
        <v>38803</v>
      </c>
      <c r="AK5" s="81">
        <f t="shared" si="0"/>
        <v>38810</v>
      </c>
      <c r="AL5" s="81">
        <f t="shared" si="0"/>
        <v>38817</v>
      </c>
      <c r="AM5" s="81">
        <f t="shared" si="0"/>
        <v>38824</v>
      </c>
      <c r="AN5" s="81">
        <f t="shared" si="0"/>
        <v>38831</v>
      </c>
      <c r="AO5" s="81">
        <f t="shared" si="0"/>
        <v>38838</v>
      </c>
      <c r="AP5" s="81">
        <f t="shared" si="0"/>
        <v>38845</v>
      </c>
      <c r="AQ5" s="81">
        <f t="shared" si="0"/>
        <v>38852</v>
      </c>
      <c r="AR5" s="81">
        <f t="shared" si="0"/>
        <v>38859</v>
      </c>
      <c r="AS5" s="81">
        <f t="shared" si="0"/>
        <v>38866</v>
      </c>
      <c r="AT5" s="81">
        <f t="shared" si="0"/>
        <v>38873</v>
      </c>
      <c r="AU5" s="81">
        <f t="shared" si="0"/>
        <v>38880</v>
      </c>
      <c r="AV5" s="81">
        <f t="shared" si="0"/>
        <v>38887</v>
      </c>
      <c r="AW5" s="81">
        <f aca="true" t="shared" si="1" ref="AW5:CK5">AV5+7</f>
        <v>38894</v>
      </c>
      <c r="AX5" s="81">
        <f t="shared" si="1"/>
        <v>38901</v>
      </c>
      <c r="AY5" s="81">
        <f t="shared" si="1"/>
        <v>38908</v>
      </c>
      <c r="AZ5" s="81">
        <f t="shared" si="1"/>
        <v>38915</v>
      </c>
      <c r="BA5" s="81">
        <f t="shared" si="1"/>
        <v>38922</v>
      </c>
      <c r="BB5" s="81">
        <f t="shared" si="1"/>
        <v>38929</v>
      </c>
      <c r="BC5" s="81">
        <f t="shared" si="1"/>
        <v>38936</v>
      </c>
      <c r="BD5" s="81">
        <f t="shared" si="1"/>
        <v>38943</v>
      </c>
      <c r="BE5" s="81">
        <f t="shared" si="1"/>
        <v>38950</v>
      </c>
      <c r="BF5" s="81">
        <f t="shared" si="1"/>
        <v>38957</v>
      </c>
      <c r="BG5" s="81">
        <f t="shared" si="1"/>
        <v>38964</v>
      </c>
      <c r="BH5" s="81">
        <f t="shared" si="1"/>
        <v>38971</v>
      </c>
      <c r="BI5" s="81">
        <f t="shared" si="1"/>
        <v>38978</v>
      </c>
      <c r="BJ5" s="81">
        <f t="shared" si="1"/>
        <v>38985</v>
      </c>
      <c r="BK5" s="81">
        <f t="shared" si="1"/>
        <v>38992</v>
      </c>
      <c r="BL5" s="81">
        <f t="shared" si="1"/>
        <v>38999</v>
      </c>
      <c r="BM5" s="81">
        <f t="shared" si="1"/>
        <v>39006</v>
      </c>
      <c r="BN5" s="81">
        <f t="shared" si="1"/>
        <v>39013</v>
      </c>
      <c r="BO5" s="81">
        <f t="shared" si="1"/>
        <v>39020</v>
      </c>
      <c r="BP5" s="81">
        <f t="shared" si="1"/>
        <v>39027</v>
      </c>
      <c r="BQ5" s="81">
        <f t="shared" si="1"/>
        <v>39034</v>
      </c>
      <c r="BR5" s="81">
        <f t="shared" si="1"/>
        <v>39041</v>
      </c>
      <c r="BS5" s="81">
        <f t="shared" si="1"/>
        <v>39048</v>
      </c>
      <c r="BT5" s="81">
        <f t="shared" si="1"/>
        <v>39055</v>
      </c>
      <c r="BU5" s="81">
        <f t="shared" si="1"/>
        <v>39062</v>
      </c>
      <c r="BV5" s="81">
        <f t="shared" si="1"/>
        <v>39069</v>
      </c>
      <c r="BW5" s="81">
        <f t="shared" si="1"/>
        <v>39076</v>
      </c>
      <c r="BX5" s="81">
        <f t="shared" si="1"/>
        <v>39083</v>
      </c>
      <c r="BY5" s="81">
        <f t="shared" si="1"/>
        <v>39090</v>
      </c>
      <c r="BZ5" s="81">
        <f t="shared" si="1"/>
        <v>39097</v>
      </c>
      <c r="CA5" s="81">
        <f t="shared" si="1"/>
        <v>39104</v>
      </c>
      <c r="CB5" s="81">
        <f t="shared" si="1"/>
        <v>39111</v>
      </c>
      <c r="CC5" s="81">
        <f t="shared" si="1"/>
        <v>39118</v>
      </c>
      <c r="CD5" s="81">
        <f t="shared" si="1"/>
        <v>39125</v>
      </c>
      <c r="CE5" s="81">
        <f t="shared" si="1"/>
        <v>39132</v>
      </c>
      <c r="CF5" s="81">
        <f t="shared" si="1"/>
        <v>39139</v>
      </c>
      <c r="CG5" s="81">
        <f t="shared" si="1"/>
        <v>39146</v>
      </c>
      <c r="CH5" s="81">
        <f t="shared" si="1"/>
        <v>39153</v>
      </c>
      <c r="CI5" s="81">
        <f t="shared" si="1"/>
        <v>39160</v>
      </c>
      <c r="CJ5" s="81">
        <f t="shared" si="1"/>
        <v>39167</v>
      </c>
      <c r="CK5" s="81">
        <f t="shared" si="1"/>
        <v>39174</v>
      </c>
      <c r="CL5" s="81">
        <f aca="true" t="shared" si="2" ref="CL5:DC5">CK5+7</f>
        <v>39181</v>
      </c>
      <c r="CM5" s="81">
        <f t="shared" si="2"/>
        <v>39188</v>
      </c>
      <c r="CN5" s="81">
        <f t="shared" si="2"/>
        <v>39195</v>
      </c>
      <c r="CO5" s="81">
        <f t="shared" si="2"/>
        <v>39202</v>
      </c>
      <c r="CP5" s="81">
        <f t="shared" si="2"/>
        <v>39209</v>
      </c>
      <c r="CQ5" s="81">
        <f t="shared" si="2"/>
        <v>39216</v>
      </c>
      <c r="CR5" s="81">
        <f t="shared" si="2"/>
        <v>39223</v>
      </c>
      <c r="CS5" s="81">
        <f t="shared" si="2"/>
        <v>39230</v>
      </c>
      <c r="CT5" s="81">
        <f t="shared" si="2"/>
        <v>39237</v>
      </c>
      <c r="CU5" s="81">
        <f t="shared" si="2"/>
        <v>39244</v>
      </c>
      <c r="CV5" s="81">
        <f t="shared" si="2"/>
        <v>39251</v>
      </c>
      <c r="CW5" s="81">
        <f t="shared" si="2"/>
        <v>39258</v>
      </c>
      <c r="CX5" s="81">
        <f t="shared" si="2"/>
        <v>39265</v>
      </c>
      <c r="CY5" s="81">
        <f t="shared" si="2"/>
        <v>39272</v>
      </c>
      <c r="CZ5" s="81">
        <f t="shared" si="2"/>
        <v>39279</v>
      </c>
      <c r="DA5" s="81">
        <f t="shared" si="2"/>
        <v>39286</v>
      </c>
      <c r="DB5" s="81">
        <f t="shared" si="2"/>
        <v>39293</v>
      </c>
      <c r="DC5" s="81">
        <f t="shared" si="2"/>
        <v>39300</v>
      </c>
    </row>
    <row r="6" spans="2:107" s="3" customFormat="1" ht="12.75">
      <c r="B6" s="3" t="s">
        <v>13</v>
      </c>
      <c r="C6" s="3" t="s">
        <v>14</v>
      </c>
      <c r="D6" s="10">
        <f>SUM(F6:EE6)</f>
        <v>180</v>
      </c>
      <c r="E6" s="11">
        <f>attot/attot</f>
        <v>1</v>
      </c>
      <c r="F6" s="82">
        <v>3</v>
      </c>
      <c r="G6" s="82">
        <v>3</v>
      </c>
      <c r="H6" s="82">
        <v>3</v>
      </c>
      <c r="I6" s="82">
        <v>3</v>
      </c>
      <c r="J6" s="82">
        <v>3</v>
      </c>
      <c r="K6" s="82">
        <v>3</v>
      </c>
      <c r="L6" s="82">
        <v>3</v>
      </c>
      <c r="M6" s="82">
        <v>3</v>
      </c>
      <c r="N6" s="82">
        <v>3</v>
      </c>
      <c r="O6" s="82">
        <v>2</v>
      </c>
      <c r="P6" s="82">
        <v>3</v>
      </c>
      <c r="Q6" s="82">
        <v>3</v>
      </c>
      <c r="R6" s="82">
        <v>3</v>
      </c>
      <c r="S6" s="82">
        <v>3</v>
      </c>
      <c r="T6" s="82">
        <v>3</v>
      </c>
      <c r="U6" s="82">
        <v>3</v>
      </c>
      <c r="V6" s="92"/>
      <c r="W6" s="92"/>
      <c r="X6" s="92"/>
      <c r="Y6" s="82">
        <v>3</v>
      </c>
      <c r="Z6" s="82">
        <v>3</v>
      </c>
      <c r="AA6" s="82">
        <v>3</v>
      </c>
      <c r="AB6" s="82">
        <v>3</v>
      </c>
      <c r="AC6" s="82">
        <v>3</v>
      </c>
      <c r="AD6" s="82">
        <v>3</v>
      </c>
      <c r="AE6" s="82">
        <v>3</v>
      </c>
      <c r="AF6" s="82">
        <v>3</v>
      </c>
      <c r="AG6" s="82">
        <v>3</v>
      </c>
      <c r="AH6" s="82">
        <v>3</v>
      </c>
      <c r="AI6" s="82">
        <v>3</v>
      </c>
      <c r="AJ6" s="82">
        <v>3</v>
      </c>
      <c r="AK6" s="82">
        <v>3</v>
      </c>
      <c r="AL6" s="82">
        <v>3</v>
      </c>
      <c r="AM6" s="82">
        <v>3</v>
      </c>
      <c r="AN6" s="82">
        <v>3</v>
      </c>
      <c r="AO6" s="82">
        <v>3</v>
      </c>
      <c r="AP6" s="82">
        <v>3</v>
      </c>
      <c r="AQ6" s="82">
        <v>3</v>
      </c>
      <c r="AR6" s="82">
        <v>3</v>
      </c>
      <c r="AS6" s="82">
        <v>3</v>
      </c>
      <c r="AT6" s="82">
        <v>3</v>
      </c>
      <c r="AU6" s="82">
        <v>3</v>
      </c>
      <c r="AV6" s="82">
        <v>3</v>
      </c>
      <c r="AW6" s="82">
        <v>3</v>
      </c>
      <c r="AX6" s="82">
        <v>3</v>
      </c>
      <c r="AY6" s="82">
        <v>3</v>
      </c>
      <c r="AZ6" s="82">
        <v>3</v>
      </c>
      <c r="BA6" s="113"/>
      <c r="BB6" s="113"/>
      <c r="BC6" s="113"/>
      <c r="BD6" s="113"/>
      <c r="BE6" s="113"/>
      <c r="BF6" s="82">
        <v>2</v>
      </c>
      <c r="BG6" s="82">
        <v>3</v>
      </c>
      <c r="BH6" s="82">
        <v>2</v>
      </c>
      <c r="BI6" s="82">
        <v>3</v>
      </c>
      <c r="BJ6" s="82">
        <v>3</v>
      </c>
      <c r="BK6" s="82">
        <v>3</v>
      </c>
      <c r="BL6" s="82">
        <v>2</v>
      </c>
      <c r="BM6" s="82">
        <v>3</v>
      </c>
      <c r="BN6" s="82">
        <v>3</v>
      </c>
      <c r="BO6" s="82">
        <v>3</v>
      </c>
      <c r="BP6" s="82">
        <v>2</v>
      </c>
      <c r="BQ6" s="82">
        <v>3</v>
      </c>
      <c r="BR6" s="82">
        <v>2</v>
      </c>
      <c r="BS6" s="82">
        <v>3</v>
      </c>
      <c r="BT6" s="82">
        <v>3</v>
      </c>
      <c r="BU6" s="82">
        <v>3</v>
      </c>
      <c r="BV6" s="82">
        <v>3</v>
      </c>
      <c r="BW6" s="82">
        <v>3</v>
      </c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</row>
    <row r="7" spans="1:107" s="3" customFormat="1" ht="12.75">
      <c r="A7" s="3">
        <v>1</v>
      </c>
      <c r="B7" s="122" t="s">
        <v>105</v>
      </c>
      <c r="C7" s="123" t="s">
        <v>96</v>
      </c>
      <c r="D7" s="4">
        <f>SUM(F7:EE7)</f>
        <v>177</v>
      </c>
      <c r="E7" s="6">
        <f aca="true" t="shared" si="3" ref="E7:E23">D7/attot</f>
        <v>0.9833333333333333</v>
      </c>
      <c r="F7" s="7">
        <v>3</v>
      </c>
      <c r="G7" s="7">
        <v>3</v>
      </c>
      <c r="H7" s="7">
        <v>3</v>
      </c>
      <c r="I7" s="7">
        <v>3</v>
      </c>
      <c r="J7" s="7">
        <v>3</v>
      </c>
      <c r="K7" s="7">
        <v>3</v>
      </c>
      <c r="L7" s="7">
        <v>3</v>
      </c>
      <c r="M7" s="7">
        <v>0</v>
      </c>
      <c r="N7" s="7">
        <v>3</v>
      </c>
      <c r="O7" s="8">
        <v>2</v>
      </c>
      <c r="P7" s="8">
        <v>3</v>
      </c>
      <c r="Q7" s="8">
        <v>3</v>
      </c>
      <c r="R7" s="8">
        <v>3</v>
      </c>
      <c r="S7" s="8">
        <v>3</v>
      </c>
      <c r="T7" s="8">
        <v>3</v>
      </c>
      <c r="U7" s="8">
        <v>3</v>
      </c>
      <c r="V7" s="93"/>
      <c r="W7" s="93"/>
      <c r="X7" s="93"/>
      <c r="Y7" s="8">
        <v>3</v>
      </c>
      <c r="Z7" s="8">
        <v>3</v>
      </c>
      <c r="AA7" s="8">
        <v>3</v>
      </c>
      <c r="AB7" s="8">
        <v>3</v>
      </c>
      <c r="AC7" s="8">
        <v>3</v>
      </c>
      <c r="AD7" s="8">
        <v>3</v>
      </c>
      <c r="AE7" s="8">
        <v>3</v>
      </c>
      <c r="AF7" s="8">
        <v>3</v>
      </c>
      <c r="AG7" s="8">
        <v>3</v>
      </c>
      <c r="AH7" s="8">
        <v>3</v>
      </c>
      <c r="AI7" s="8">
        <v>3</v>
      </c>
      <c r="AJ7" s="8">
        <v>3</v>
      </c>
      <c r="AK7" s="8">
        <v>3</v>
      </c>
      <c r="AL7" s="8">
        <v>3</v>
      </c>
      <c r="AM7" s="8">
        <v>3</v>
      </c>
      <c r="AN7" s="8">
        <v>3</v>
      </c>
      <c r="AO7" s="8">
        <v>3</v>
      </c>
      <c r="AP7" s="8">
        <v>3</v>
      </c>
      <c r="AQ7" s="8">
        <v>3</v>
      </c>
      <c r="AR7" s="8">
        <v>3</v>
      </c>
      <c r="AS7" s="8">
        <v>3</v>
      </c>
      <c r="AT7" s="8">
        <v>3</v>
      </c>
      <c r="AU7" s="8">
        <v>3</v>
      </c>
      <c r="AV7" s="8">
        <v>3</v>
      </c>
      <c r="AW7" s="8">
        <v>3</v>
      </c>
      <c r="AX7" s="8">
        <v>3</v>
      </c>
      <c r="AY7" s="8">
        <v>3</v>
      </c>
      <c r="AZ7" s="8">
        <v>3</v>
      </c>
      <c r="BA7" s="114"/>
      <c r="BB7" s="114"/>
      <c r="BC7" s="114"/>
      <c r="BD7" s="114"/>
      <c r="BE7" s="114"/>
      <c r="BF7" s="8">
        <v>2</v>
      </c>
      <c r="BG7" s="8">
        <v>3</v>
      </c>
      <c r="BH7" s="8">
        <v>2</v>
      </c>
      <c r="BI7" s="8">
        <v>3</v>
      </c>
      <c r="BJ7" s="8">
        <v>3</v>
      </c>
      <c r="BK7" s="8">
        <v>3</v>
      </c>
      <c r="BL7" s="8">
        <v>2</v>
      </c>
      <c r="BM7" s="8">
        <v>3</v>
      </c>
      <c r="BN7" s="8">
        <v>3</v>
      </c>
      <c r="BO7" s="8">
        <v>3</v>
      </c>
      <c r="BP7" s="8">
        <v>2</v>
      </c>
      <c r="BQ7" s="8">
        <v>3</v>
      </c>
      <c r="BR7" s="8">
        <v>2</v>
      </c>
      <c r="BS7" s="8">
        <v>3</v>
      </c>
      <c r="BT7" s="8">
        <v>3</v>
      </c>
      <c r="BU7" s="8">
        <v>3</v>
      </c>
      <c r="BV7" s="8">
        <v>3</v>
      </c>
      <c r="BW7" s="8">
        <v>3</v>
      </c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</row>
    <row r="8" spans="1:107" s="5" customFormat="1" ht="12.75">
      <c r="A8" s="5">
        <v>2</v>
      </c>
      <c r="B8" s="122" t="s">
        <v>106</v>
      </c>
      <c r="C8" s="123" t="s">
        <v>97</v>
      </c>
      <c r="D8" s="4">
        <f>SUM(F8:EE8)</f>
        <v>177</v>
      </c>
      <c r="E8" s="6">
        <f t="shared" si="3"/>
        <v>0.9833333333333333</v>
      </c>
      <c r="F8" s="7">
        <v>3</v>
      </c>
      <c r="G8" s="7">
        <v>3</v>
      </c>
      <c r="H8" s="7">
        <v>3</v>
      </c>
      <c r="I8" s="7">
        <v>3</v>
      </c>
      <c r="J8" s="7">
        <v>3</v>
      </c>
      <c r="K8" s="7">
        <v>3</v>
      </c>
      <c r="L8" s="7">
        <v>3</v>
      </c>
      <c r="M8" s="7">
        <v>0</v>
      </c>
      <c r="N8" s="7">
        <v>3</v>
      </c>
      <c r="O8" s="8">
        <v>2</v>
      </c>
      <c r="P8" s="8">
        <v>3</v>
      </c>
      <c r="Q8" s="8">
        <v>3</v>
      </c>
      <c r="R8" s="8">
        <v>3</v>
      </c>
      <c r="S8" s="8">
        <v>3</v>
      </c>
      <c r="T8" s="8">
        <v>3</v>
      </c>
      <c r="U8" s="8">
        <v>3</v>
      </c>
      <c r="V8" s="93"/>
      <c r="W8" s="93"/>
      <c r="X8" s="93"/>
      <c r="Y8" s="8">
        <v>3</v>
      </c>
      <c r="Z8" s="8">
        <v>3</v>
      </c>
      <c r="AA8" s="8">
        <v>3</v>
      </c>
      <c r="AB8" s="8">
        <v>3</v>
      </c>
      <c r="AC8" s="8">
        <v>3</v>
      </c>
      <c r="AD8" s="8">
        <v>3</v>
      </c>
      <c r="AE8" s="8">
        <v>3</v>
      </c>
      <c r="AF8" s="8">
        <v>3</v>
      </c>
      <c r="AG8" s="8">
        <v>3</v>
      </c>
      <c r="AH8" s="8">
        <v>3</v>
      </c>
      <c r="AI8" s="8">
        <v>3</v>
      </c>
      <c r="AJ8" s="8">
        <v>3</v>
      </c>
      <c r="AK8" s="8">
        <v>3</v>
      </c>
      <c r="AL8" s="8">
        <v>3</v>
      </c>
      <c r="AM8" s="8">
        <v>3</v>
      </c>
      <c r="AN8" s="8">
        <v>3</v>
      </c>
      <c r="AO8" s="8">
        <v>3</v>
      </c>
      <c r="AP8" s="8">
        <v>3</v>
      </c>
      <c r="AQ8" s="8">
        <v>3</v>
      </c>
      <c r="AR8" s="8">
        <v>3</v>
      </c>
      <c r="AS8" s="8">
        <v>3</v>
      </c>
      <c r="AT8" s="8">
        <v>3</v>
      </c>
      <c r="AU8" s="8">
        <v>3</v>
      </c>
      <c r="AV8" s="8">
        <v>3</v>
      </c>
      <c r="AW8" s="8">
        <v>3</v>
      </c>
      <c r="AX8" s="8">
        <v>3</v>
      </c>
      <c r="AY8" s="8">
        <v>3</v>
      </c>
      <c r="AZ8" s="8">
        <v>3</v>
      </c>
      <c r="BA8" s="114"/>
      <c r="BB8" s="114"/>
      <c r="BC8" s="114"/>
      <c r="BD8" s="114"/>
      <c r="BE8" s="114"/>
      <c r="BF8" s="8">
        <v>2</v>
      </c>
      <c r="BG8" s="8">
        <v>3</v>
      </c>
      <c r="BH8" s="8">
        <v>2</v>
      </c>
      <c r="BI8" s="8">
        <v>3</v>
      </c>
      <c r="BJ8" s="8">
        <v>3</v>
      </c>
      <c r="BK8" s="8">
        <v>3</v>
      </c>
      <c r="BL8" s="8">
        <v>2</v>
      </c>
      <c r="BM8" s="8">
        <v>3</v>
      </c>
      <c r="BN8" s="8">
        <v>3</v>
      </c>
      <c r="BO8" s="8">
        <v>3</v>
      </c>
      <c r="BP8" s="8">
        <v>2</v>
      </c>
      <c r="BQ8" s="8">
        <v>3</v>
      </c>
      <c r="BR8" s="8">
        <v>2</v>
      </c>
      <c r="BS8" s="8">
        <v>3</v>
      </c>
      <c r="BT8" s="8">
        <v>3</v>
      </c>
      <c r="BU8" s="8">
        <v>3</v>
      </c>
      <c r="BV8" s="8">
        <v>3</v>
      </c>
      <c r="BW8" s="8">
        <v>3</v>
      </c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</row>
    <row r="9" spans="1:107" s="5" customFormat="1" ht="12.75">
      <c r="A9" s="3">
        <v>3</v>
      </c>
      <c r="B9" s="122" t="s">
        <v>107</v>
      </c>
      <c r="C9" s="123" t="s">
        <v>98</v>
      </c>
      <c r="D9" s="4">
        <f>SUM(F9:EE9)</f>
        <v>176</v>
      </c>
      <c r="E9" s="6">
        <f t="shared" si="3"/>
        <v>0.9777777777777777</v>
      </c>
      <c r="F9" s="7">
        <v>3</v>
      </c>
      <c r="G9" s="7">
        <v>3</v>
      </c>
      <c r="H9" s="7">
        <v>3</v>
      </c>
      <c r="I9" s="7">
        <v>3</v>
      </c>
      <c r="J9" s="7">
        <v>3</v>
      </c>
      <c r="K9" s="7">
        <v>3</v>
      </c>
      <c r="L9" s="7">
        <v>3</v>
      </c>
      <c r="M9" s="7">
        <v>0</v>
      </c>
      <c r="N9" s="7">
        <v>3</v>
      </c>
      <c r="O9" s="8">
        <v>2</v>
      </c>
      <c r="P9" s="8">
        <v>3</v>
      </c>
      <c r="Q9" s="8">
        <v>3</v>
      </c>
      <c r="R9" s="8">
        <v>3</v>
      </c>
      <c r="S9" s="8">
        <v>3</v>
      </c>
      <c r="T9" s="8">
        <v>3</v>
      </c>
      <c r="U9" s="8">
        <v>3</v>
      </c>
      <c r="V9" s="93"/>
      <c r="W9" s="93"/>
      <c r="X9" s="93"/>
      <c r="Y9" s="8">
        <v>3</v>
      </c>
      <c r="Z9" s="8">
        <v>3</v>
      </c>
      <c r="AA9" s="8">
        <v>3</v>
      </c>
      <c r="AB9" s="8">
        <v>3</v>
      </c>
      <c r="AC9" s="8">
        <v>3</v>
      </c>
      <c r="AD9" s="8">
        <v>2</v>
      </c>
      <c r="AE9" s="8">
        <v>3</v>
      </c>
      <c r="AF9" s="8">
        <v>3</v>
      </c>
      <c r="AG9" s="8">
        <v>3</v>
      </c>
      <c r="AH9" s="8">
        <v>3</v>
      </c>
      <c r="AI9" s="8">
        <v>3</v>
      </c>
      <c r="AJ9" s="8">
        <v>3</v>
      </c>
      <c r="AK9" s="8">
        <v>3</v>
      </c>
      <c r="AL9" s="8">
        <v>3</v>
      </c>
      <c r="AM9" s="8">
        <v>3</v>
      </c>
      <c r="AN9" s="8">
        <v>3</v>
      </c>
      <c r="AO9" s="8">
        <v>3</v>
      </c>
      <c r="AP9" s="8">
        <v>3</v>
      </c>
      <c r="AQ9" s="8">
        <v>3</v>
      </c>
      <c r="AR9" s="8">
        <v>3</v>
      </c>
      <c r="AS9" s="8">
        <v>3</v>
      </c>
      <c r="AT9" s="8">
        <v>3</v>
      </c>
      <c r="AU9" s="8">
        <v>3</v>
      </c>
      <c r="AV9" s="8">
        <v>3</v>
      </c>
      <c r="AW9" s="8">
        <v>3</v>
      </c>
      <c r="AX9" s="8">
        <v>3</v>
      </c>
      <c r="AY9" s="8">
        <v>3</v>
      </c>
      <c r="AZ9" s="8">
        <v>3</v>
      </c>
      <c r="BA9" s="114"/>
      <c r="BB9" s="114"/>
      <c r="BC9" s="114"/>
      <c r="BD9" s="114"/>
      <c r="BE9" s="114"/>
      <c r="BF9" s="8">
        <v>2</v>
      </c>
      <c r="BG9" s="8">
        <v>3</v>
      </c>
      <c r="BH9" s="8">
        <v>2</v>
      </c>
      <c r="BI9" s="8">
        <v>3</v>
      </c>
      <c r="BJ9" s="8">
        <v>3</v>
      </c>
      <c r="BK9" s="8">
        <v>3</v>
      </c>
      <c r="BL9" s="8">
        <v>2</v>
      </c>
      <c r="BM9" s="8">
        <v>3</v>
      </c>
      <c r="BN9" s="8">
        <v>3</v>
      </c>
      <c r="BO9" s="8">
        <v>3</v>
      </c>
      <c r="BP9" s="8">
        <v>2</v>
      </c>
      <c r="BQ9" s="8">
        <v>3</v>
      </c>
      <c r="BR9" s="8">
        <v>2</v>
      </c>
      <c r="BS9" s="8">
        <v>3</v>
      </c>
      <c r="BT9" s="8">
        <v>3</v>
      </c>
      <c r="BU9" s="8">
        <v>3</v>
      </c>
      <c r="BV9" s="8">
        <v>3</v>
      </c>
      <c r="BW9" s="8">
        <v>3</v>
      </c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</row>
    <row r="10" spans="1:107" s="5" customFormat="1" ht="12.75">
      <c r="A10" s="5">
        <v>4</v>
      </c>
      <c r="B10" s="122" t="s">
        <v>108</v>
      </c>
      <c r="C10" s="123" t="s">
        <v>99</v>
      </c>
      <c r="D10" s="4">
        <f>SUM(F10:EE10)</f>
        <v>180</v>
      </c>
      <c r="E10" s="6">
        <f t="shared" si="3"/>
        <v>1</v>
      </c>
      <c r="F10" s="7">
        <v>3</v>
      </c>
      <c r="G10" s="7">
        <v>3</v>
      </c>
      <c r="H10" s="7">
        <v>3</v>
      </c>
      <c r="I10" s="7">
        <v>3</v>
      </c>
      <c r="J10" s="7">
        <v>3</v>
      </c>
      <c r="K10" s="7">
        <v>3</v>
      </c>
      <c r="L10" s="7">
        <v>3</v>
      </c>
      <c r="M10" s="7">
        <v>3</v>
      </c>
      <c r="N10" s="7">
        <v>3</v>
      </c>
      <c r="O10" s="8">
        <v>2</v>
      </c>
      <c r="P10" s="8">
        <v>3</v>
      </c>
      <c r="Q10" s="8">
        <v>3</v>
      </c>
      <c r="R10" s="8">
        <v>3</v>
      </c>
      <c r="S10" s="8">
        <v>3</v>
      </c>
      <c r="T10" s="8">
        <v>3</v>
      </c>
      <c r="U10" s="8">
        <v>3</v>
      </c>
      <c r="V10" s="93"/>
      <c r="W10" s="93"/>
      <c r="X10" s="93"/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s="8">
        <v>3</v>
      </c>
      <c r="AE10" s="8">
        <v>3</v>
      </c>
      <c r="AF10" s="8">
        <v>3</v>
      </c>
      <c r="AG10" s="8">
        <v>3</v>
      </c>
      <c r="AH10" s="8">
        <v>3</v>
      </c>
      <c r="AI10" s="8">
        <v>3</v>
      </c>
      <c r="AJ10" s="8">
        <v>3</v>
      </c>
      <c r="AK10" s="8">
        <v>3</v>
      </c>
      <c r="AL10" s="8">
        <v>3</v>
      </c>
      <c r="AM10" s="8">
        <v>3</v>
      </c>
      <c r="AN10" s="8">
        <v>3</v>
      </c>
      <c r="AO10" s="8">
        <v>3</v>
      </c>
      <c r="AP10" s="8">
        <v>3</v>
      </c>
      <c r="AQ10" s="8">
        <v>3</v>
      </c>
      <c r="AR10" s="8">
        <v>3</v>
      </c>
      <c r="AS10" s="8">
        <v>3</v>
      </c>
      <c r="AT10" s="8">
        <v>3</v>
      </c>
      <c r="AU10" s="8">
        <v>3</v>
      </c>
      <c r="AV10" s="8">
        <v>3</v>
      </c>
      <c r="AW10" s="8">
        <v>3</v>
      </c>
      <c r="AX10" s="8">
        <v>3</v>
      </c>
      <c r="AY10" s="8">
        <v>3</v>
      </c>
      <c r="AZ10" s="8">
        <v>3</v>
      </c>
      <c r="BA10" s="114"/>
      <c r="BB10" s="114"/>
      <c r="BC10" s="114"/>
      <c r="BD10" s="114"/>
      <c r="BE10" s="114"/>
      <c r="BF10" s="8">
        <v>2</v>
      </c>
      <c r="BG10" s="8">
        <v>3</v>
      </c>
      <c r="BH10" s="8">
        <v>2</v>
      </c>
      <c r="BI10" s="8">
        <v>3</v>
      </c>
      <c r="BJ10" s="8">
        <v>3</v>
      </c>
      <c r="BK10" s="8">
        <v>3</v>
      </c>
      <c r="BL10" s="8">
        <v>2</v>
      </c>
      <c r="BM10" s="8">
        <v>3</v>
      </c>
      <c r="BN10" s="8">
        <v>3</v>
      </c>
      <c r="BO10" s="8">
        <v>3</v>
      </c>
      <c r="BP10" s="8">
        <v>2</v>
      </c>
      <c r="BQ10" s="8">
        <v>3</v>
      </c>
      <c r="BR10" s="8">
        <v>2</v>
      </c>
      <c r="BS10" s="8">
        <v>3</v>
      </c>
      <c r="BT10" s="8">
        <v>3</v>
      </c>
      <c r="BU10" s="8">
        <v>3</v>
      </c>
      <c r="BV10" s="8">
        <v>3</v>
      </c>
      <c r="BW10" s="8">
        <v>3</v>
      </c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</row>
    <row r="11" spans="1:107" s="5" customFormat="1" ht="12.75" hidden="1">
      <c r="A11" s="3">
        <v>5</v>
      </c>
      <c r="B11" s="122" t="s">
        <v>109</v>
      </c>
      <c r="C11" s="123" t="s">
        <v>100</v>
      </c>
      <c r="D11" s="102">
        <f>SUM(F11:EE11)</f>
        <v>83</v>
      </c>
      <c r="E11" s="6">
        <f t="shared" si="3"/>
        <v>0.46111111111111114</v>
      </c>
      <c r="F11" s="7">
        <v>3</v>
      </c>
      <c r="G11" s="7">
        <v>3</v>
      </c>
      <c r="H11" s="7">
        <v>3</v>
      </c>
      <c r="I11" s="7">
        <v>3</v>
      </c>
      <c r="J11" s="7">
        <v>3</v>
      </c>
      <c r="K11" s="7">
        <v>3</v>
      </c>
      <c r="L11" s="7">
        <v>3</v>
      </c>
      <c r="M11" s="7">
        <v>3</v>
      </c>
      <c r="N11" s="7">
        <v>3</v>
      </c>
      <c r="O11" s="8">
        <v>2</v>
      </c>
      <c r="P11" s="8">
        <v>3</v>
      </c>
      <c r="Q11" s="8">
        <v>0</v>
      </c>
      <c r="R11" s="8">
        <v>3</v>
      </c>
      <c r="S11" s="8">
        <v>3</v>
      </c>
      <c r="T11" s="8">
        <v>3</v>
      </c>
      <c r="U11" s="8">
        <v>3</v>
      </c>
      <c r="V11" s="93"/>
      <c r="W11" s="93"/>
      <c r="X11" s="93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114"/>
      <c r="BB11" s="114"/>
      <c r="BC11" s="114"/>
      <c r="BD11" s="114"/>
      <c r="BE11" s="114"/>
      <c r="BF11" s="8"/>
      <c r="BG11" s="8"/>
      <c r="BH11" s="8"/>
      <c r="BI11" s="8"/>
      <c r="BJ11" s="8">
        <v>3</v>
      </c>
      <c r="BK11" s="8">
        <v>3</v>
      </c>
      <c r="BL11" s="8">
        <v>2</v>
      </c>
      <c r="BM11" s="8">
        <v>3</v>
      </c>
      <c r="BN11" s="8">
        <v>3</v>
      </c>
      <c r="BO11" s="8">
        <v>3</v>
      </c>
      <c r="BP11" s="8">
        <v>2</v>
      </c>
      <c r="BQ11" s="8">
        <v>3</v>
      </c>
      <c r="BR11" s="8">
        <v>2</v>
      </c>
      <c r="BS11" s="8">
        <v>3</v>
      </c>
      <c r="BT11" s="8">
        <v>3</v>
      </c>
      <c r="BU11" s="8">
        <v>3</v>
      </c>
      <c r="BV11" s="8">
        <v>3</v>
      </c>
      <c r="BW11" s="8">
        <v>3</v>
      </c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</row>
    <row r="12" spans="1:174" s="5" customFormat="1" ht="12.75">
      <c r="A12" s="5">
        <v>6</v>
      </c>
      <c r="B12" s="122" t="s">
        <v>110</v>
      </c>
      <c r="C12" s="123" t="s">
        <v>101</v>
      </c>
      <c r="D12" s="102">
        <f>SUM(F12:EE12)</f>
        <v>177</v>
      </c>
      <c r="E12" s="6">
        <f t="shared" si="3"/>
        <v>0.9833333333333333</v>
      </c>
      <c r="F12" s="7">
        <v>3</v>
      </c>
      <c r="G12" s="7">
        <v>3</v>
      </c>
      <c r="H12" s="7">
        <v>3</v>
      </c>
      <c r="I12" s="7">
        <v>3</v>
      </c>
      <c r="J12" s="7">
        <v>3</v>
      </c>
      <c r="K12" s="7">
        <v>3</v>
      </c>
      <c r="L12" s="7">
        <v>3</v>
      </c>
      <c r="M12" s="7">
        <v>0</v>
      </c>
      <c r="N12" s="7">
        <v>3</v>
      </c>
      <c r="O12" s="8">
        <v>2</v>
      </c>
      <c r="P12" s="8">
        <v>3</v>
      </c>
      <c r="Q12" s="8">
        <v>3</v>
      </c>
      <c r="R12" s="8">
        <v>3</v>
      </c>
      <c r="S12" s="8">
        <v>3</v>
      </c>
      <c r="T12" s="8">
        <v>3</v>
      </c>
      <c r="U12" s="8">
        <v>3</v>
      </c>
      <c r="V12" s="93"/>
      <c r="W12" s="93"/>
      <c r="X12" s="93"/>
      <c r="Y12" s="8">
        <v>3</v>
      </c>
      <c r="Z12" s="8">
        <v>3</v>
      </c>
      <c r="AA12" s="8">
        <v>3</v>
      </c>
      <c r="AB12" s="8">
        <v>3</v>
      </c>
      <c r="AC12" s="8">
        <v>3</v>
      </c>
      <c r="AD12" s="8">
        <v>3</v>
      </c>
      <c r="AE12" s="8">
        <v>3</v>
      </c>
      <c r="AF12" s="8">
        <v>3</v>
      </c>
      <c r="AG12" s="8">
        <v>3</v>
      </c>
      <c r="AH12" s="8">
        <v>3</v>
      </c>
      <c r="AI12" s="8">
        <v>3</v>
      </c>
      <c r="AJ12" s="8">
        <v>3</v>
      </c>
      <c r="AK12" s="8">
        <v>3</v>
      </c>
      <c r="AL12" s="8">
        <v>3</v>
      </c>
      <c r="AM12" s="8">
        <v>3</v>
      </c>
      <c r="AN12" s="8">
        <v>3</v>
      </c>
      <c r="AO12" s="8">
        <v>3</v>
      </c>
      <c r="AP12" s="8">
        <v>3</v>
      </c>
      <c r="AQ12" s="8">
        <v>3</v>
      </c>
      <c r="AR12" s="8">
        <v>3</v>
      </c>
      <c r="AS12" s="8">
        <v>3</v>
      </c>
      <c r="AT12" s="8">
        <v>3</v>
      </c>
      <c r="AU12" s="8">
        <v>3</v>
      </c>
      <c r="AV12" s="8">
        <v>3</v>
      </c>
      <c r="AW12" s="8">
        <v>3</v>
      </c>
      <c r="AX12" s="8">
        <v>3</v>
      </c>
      <c r="AY12" s="8">
        <v>3</v>
      </c>
      <c r="AZ12" s="8">
        <v>3</v>
      </c>
      <c r="BA12" s="114"/>
      <c r="BB12" s="114"/>
      <c r="BC12" s="114"/>
      <c r="BD12" s="114"/>
      <c r="BE12" s="114"/>
      <c r="BF12" s="8">
        <v>2</v>
      </c>
      <c r="BG12" s="8">
        <v>3</v>
      </c>
      <c r="BH12" s="8">
        <v>2</v>
      </c>
      <c r="BI12" s="8">
        <v>3</v>
      </c>
      <c r="BJ12" s="8">
        <v>3</v>
      </c>
      <c r="BK12" s="8">
        <v>3</v>
      </c>
      <c r="BL12" s="8">
        <v>2</v>
      </c>
      <c r="BM12" s="8">
        <v>3</v>
      </c>
      <c r="BN12" s="8">
        <v>3</v>
      </c>
      <c r="BO12" s="8">
        <v>3</v>
      </c>
      <c r="BP12" s="8">
        <v>2</v>
      </c>
      <c r="BQ12" s="8">
        <v>3</v>
      </c>
      <c r="BR12" s="8">
        <v>2</v>
      </c>
      <c r="BS12" s="8">
        <v>3</v>
      </c>
      <c r="BT12" s="8">
        <v>3</v>
      </c>
      <c r="BU12" s="8">
        <v>3</v>
      </c>
      <c r="BV12" s="8">
        <v>3</v>
      </c>
      <c r="BW12" s="8">
        <v>3</v>
      </c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</row>
    <row r="13" spans="1:174" s="5" customFormat="1" ht="12.75">
      <c r="A13" s="3">
        <v>7</v>
      </c>
      <c r="B13" s="122" t="s">
        <v>111</v>
      </c>
      <c r="C13" s="123" t="s">
        <v>102</v>
      </c>
      <c r="D13" s="102">
        <f>SUM(F13:EE13)</f>
        <v>177</v>
      </c>
      <c r="E13" s="6">
        <f t="shared" si="3"/>
        <v>0.9833333333333333</v>
      </c>
      <c r="F13" s="7">
        <v>3</v>
      </c>
      <c r="G13" s="7">
        <v>3</v>
      </c>
      <c r="H13" s="7">
        <v>3</v>
      </c>
      <c r="I13" s="7">
        <v>3</v>
      </c>
      <c r="J13" s="7">
        <v>3</v>
      </c>
      <c r="K13" s="7">
        <v>3</v>
      </c>
      <c r="L13" s="7">
        <v>3</v>
      </c>
      <c r="M13" s="7">
        <v>0</v>
      </c>
      <c r="N13" s="7">
        <v>3</v>
      </c>
      <c r="O13" s="8">
        <v>2</v>
      </c>
      <c r="P13" s="8">
        <v>3</v>
      </c>
      <c r="Q13" s="8">
        <v>3</v>
      </c>
      <c r="R13" s="8">
        <v>3</v>
      </c>
      <c r="S13" s="8">
        <v>3</v>
      </c>
      <c r="T13" s="8">
        <v>3</v>
      </c>
      <c r="U13" s="8">
        <v>3</v>
      </c>
      <c r="V13" s="93"/>
      <c r="W13" s="93"/>
      <c r="X13" s="93"/>
      <c r="Y13" s="8">
        <v>3</v>
      </c>
      <c r="Z13" s="8">
        <v>3</v>
      </c>
      <c r="AA13" s="8">
        <v>3</v>
      </c>
      <c r="AB13" s="8">
        <v>3</v>
      </c>
      <c r="AC13" s="8">
        <v>3</v>
      </c>
      <c r="AD13" s="8">
        <v>3</v>
      </c>
      <c r="AE13" s="8">
        <v>3</v>
      </c>
      <c r="AF13" s="8">
        <v>3</v>
      </c>
      <c r="AG13" s="8">
        <v>3</v>
      </c>
      <c r="AH13" s="8">
        <v>3</v>
      </c>
      <c r="AI13" s="8">
        <v>3</v>
      </c>
      <c r="AJ13" s="8">
        <v>3</v>
      </c>
      <c r="AK13" s="8">
        <v>3</v>
      </c>
      <c r="AL13" s="8">
        <v>3</v>
      </c>
      <c r="AM13" s="8">
        <v>3</v>
      </c>
      <c r="AN13" s="8">
        <v>3</v>
      </c>
      <c r="AO13" s="8">
        <v>3</v>
      </c>
      <c r="AP13" s="8">
        <v>3</v>
      </c>
      <c r="AQ13" s="8">
        <v>3</v>
      </c>
      <c r="AR13" s="8">
        <v>3</v>
      </c>
      <c r="AS13" s="8">
        <v>3</v>
      </c>
      <c r="AT13" s="8">
        <v>3</v>
      </c>
      <c r="AU13" s="8">
        <v>3</v>
      </c>
      <c r="AV13" s="8">
        <v>3</v>
      </c>
      <c r="AW13" s="8">
        <v>3</v>
      </c>
      <c r="AX13" s="8">
        <v>3</v>
      </c>
      <c r="AY13" s="8">
        <v>3</v>
      </c>
      <c r="AZ13" s="8">
        <v>3</v>
      </c>
      <c r="BA13" s="114"/>
      <c r="BB13" s="114"/>
      <c r="BC13" s="114"/>
      <c r="BD13" s="114"/>
      <c r="BE13" s="114"/>
      <c r="BF13" s="8">
        <v>2</v>
      </c>
      <c r="BG13" s="8">
        <v>3</v>
      </c>
      <c r="BH13" s="8">
        <v>2</v>
      </c>
      <c r="BI13" s="8">
        <v>3</v>
      </c>
      <c r="BJ13" s="8">
        <v>3</v>
      </c>
      <c r="BK13" s="8">
        <v>3</v>
      </c>
      <c r="BL13" s="8">
        <v>2</v>
      </c>
      <c r="BM13" s="8">
        <v>3</v>
      </c>
      <c r="BN13" s="8">
        <v>3</v>
      </c>
      <c r="BO13" s="8">
        <v>3</v>
      </c>
      <c r="BP13" s="8">
        <v>2</v>
      </c>
      <c r="BQ13" s="8">
        <v>3</v>
      </c>
      <c r="BR13" s="8">
        <v>2</v>
      </c>
      <c r="BS13" s="8">
        <v>3</v>
      </c>
      <c r="BT13" s="8">
        <v>3</v>
      </c>
      <c r="BU13" s="8">
        <v>3</v>
      </c>
      <c r="BV13" s="8">
        <v>3</v>
      </c>
      <c r="BW13" s="8">
        <v>3</v>
      </c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</row>
    <row r="14" spans="1:107" ht="12.75">
      <c r="A14" s="5">
        <v>8</v>
      </c>
      <c r="B14" s="122" t="s">
        <v>112</v>
      </c>
      <c r="C14" s="123" t="s">
        <v>103</v>
      </c>
      <c r="D14" s="102">
        <f>SUM(F14:EE14)</f>
        <v>160</v>
      </c>
      <c r="E14" s="6">
        <f t="shared" si="3"/>
        <v>0.8888888888888888</v>
      </c>
      <c r="F14" s="7">
        <v>3</v>
      </c>
      <c r="G14" s="7">
        <v>3</v>
      </c>
      <c r="H14" s="7">
        <v>3</v>
      </c>
      <c r="I14" s="7">
        <v>3</v>
      </c>
      <c r="J14" s="7">
        <v>3</v>
      </c>
      <c r="K14" s="7">
        <v>3</v>
      </c>
      <c r="L14" s="7">
        <v>3</v>
      </c>
      <c r="M14" s="7">
        <v>3</v>
      </c>
      <c r="N14" s="7">
        <v>3</v>
      </c>
      <c r="O14" s="8">
        <v>2</v>
      </c>
      <c r="P14" s="8">
        <v>3</v>
      </c>
      <c r="Q14" s="8">
        <v>3</v>
      </c>
      <c r="R14" s="8">
        <v>3</v>
      </c>
      <c r="S14" s="8">
        <v>3</v>
      </c>
      <c r="T14" s="8">
        <v>3</v>
      </c>
      <c r="U14" s="8">
        <v>3</v>
      </c>
      <c r="V14" s="93"/>
      <c r="W14" s="93"/>
      <c r="X14" s="93"/>
      <c r="Y14" s="8">
        <v>2</v>
      </c>
      <c r="Z14" s="8">
        <v>0</v>
      </c>
      <c r="AA14" s="8">
        <v>1</v>
      </c>
      <c r="AB14" s="8">
        <v>3</v>
      </c>
      <c r="AC14" s="8">
        <v>0</v>
      </c>
      <c r="AD14" s="8">
        <v>3</v>
      </c>
      <c r="AE14" s="8">
        <v>0</v>
      </c>
      <c r="AF14" s="8">
        <v>0</v>
      </c>
      <c r="AG14" s="8">
        <v>0</v>
      </c>
      <c r="AH14" s="8">
        <v>3</v>
      </c>
      <c r="AI14" s="8">
        <v>3</v>
      </c>
      <c r="AJ14" s="8">
        <v>3</v>
      </c>
      <c r="AK14" s="8">
        <v>3</v>
      </c>
      <c r="AL14" s="8">
        <v>3</v>
      </c>
      <c r="AM14" s="8">
        <v>3</v>
      </c>
      <c r="AN14" s="8">
        <v>3</v>
      </c>
      <c r="AO14" s="8">
        <v>3</v>
      </c>
      <c r="AP14" s="8">
        <v>3</v>
      </c>
      <c r="AQ14" s="8">
        <v>3</v>
      </c>
      <c r="AR14" s="8">
        <v>3</v>
      </c>
      <c r="AS14" s="8">
        <v>3</v>
      </c>
      <c r="AT14" s="8">
        <v>3</v>
      </c>
      <c r="AU14" s="8">
        <v>3</v>
      </c>
      <c r="AV14" s="8">
        <v>3</v>
      </c>
      <c r="AW14" s="8">
        <v>3</v>
      </c>
      <c r="AX14" s="8">
        <v>3</v>
      </c>
      <c r="AY14" s="8">
        <v>3</v>
      </c>
      <c r="AZ14" s="8">
        <v>3</v>
      </c>
      <c r="BA14" s="114"/>
      <c r="BB14" s="114"/>
      <c r="BC14" s="114"/>
      <c r="BD14" s="114"/>
      <c r="BE14" s="114"/>
      <c r="BF14" s="8">
        <v>2</v>
      </c>
      <c r="BG14" s="8">
        <v>3</v>
      </c>
      <c r="BH14" s="8">
        <v>1</v>
      </c>
      <c r="BI14" s="8">
        <v>2</v>
      </c>
      <c r="BJ14" s="8">
        <v>3</v>
      </c>
      <c r="BK14" s="8">
        <v>3</v>
      </c>
      <c r="BL14" s="8">
        <v>2</v>
      </c>
      <c r="BM14" s="8">
        <v>3</v>
      </c>
      <c r="BN14" s="8">
        <v>3</v>
      </c>
      <c r="BO14" s="8">
        <v>3</v>
      </c>
      <c r="BP14" s="8">
        <v>2</v>
      </c>
      <c r="BQ14" s="8">
        <v>3</v>
      </c>
      <c r="BR14" s="8">
        <v>2</v>
      </c>
      <c r="BS14" s="8">
        <v>3</v>
      </c>
      <c r="BT14" s="8">
        <v>3</v>
      </c>
      <c r="BU14" s="8">
        <v>3</v>
      </c>
      <c r="BV14" s="8">
        <v>3</v>
      </c>
      <c r="BW14" s="8">
        <v>3</v>
      </c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</row>
    <row r="15" spans="1:107" ht="12.75">
      <c r="A15" s="3">
        <v>9</v>
      </c>
      <c r="B15" s="122" t="s">
        <v>113</v>
      </c>
      <c r="C15" s="123" t="s">
        <v>104</v>
      </c>
      <c r="D15" s="102">
        <f>SUM(F15:EE15)</f>
        <v>180</v>
      </c>
      <c r="E15" s="6">
        <f t="shared" si="3"/>
        <v>1</v>
      </c>
      <c r="F15" s="7">
        <v>3</v>
      </c>
      <c r="G15" s="7">
        <v>3</v>
      </c>
      <c r="H15" s="7">
        <v>3</v>
      </c>
      <c r="I15" s="7">
        <v>3</v>
      </c>
      <c r="J15" s="7">
        <v>3</v>
      </c>
      <c r="K15" s="7">
        <v>3</v>
      </c>
      <c r="L15" s="7">
        <v>3</v>
      </c>
      <c r="M15" s="7">
        <v>3</v>
      </c>
      <c r="N15" s="7">
        <v>3</v>
      </c>
      <c r="O15" s="8">
        <v>2</v>
      </c>
      <c r="P15" s="8">
        <v>3</v>
      </c>
      <c r="Q15" s="8">
        <v>3</v>
      </c>
      <c r="R15" s="8">
        <v>3</v>
      </c>
      <c r="S15" s="8">
        <v>3</v>
      </c>
      <c r="T15" s="8">
        <v>3</v>
      </c>
      <c r="U15" s="8">
        <v>3</v>
      </c>
      <c r="V15" s="93"/>
      <c r="W15" s="93"/>
      <c r="X15" s="93"/>
      <c r="Y15" s="8">
        <v>3</v>
      </c>
      <c r="Z15" s="8">
        <v>3</v>
      </c>
      <c r="AA15" s="8">
        <v>3</v>
      </c>
      <c r="AB15" s="8">
        <v>3</v>
      </c>
      <c r="AC15" s="8">
        <v>3</v>
      </c>
      <c r="AD15" s="8">
        <v>3</v>
      </c>
      <c r="AE15" s="8">
        <v>3</v>
      </c>
      <c r="AF15" s="8">
        <v>3</v>
      </c>
      <c r="AG15" s="8">
        <v>3</v>
      </c>
      <c r="AH15" s="8">
        <v>3</v>
      </c>
      <c r="AI15" s="8">
        <v>3</v>
      </c>
      <c r="AJ15" s="8">
        <v>3</v>
      </c>
      <c r="AK15" s="8">
        <v>3</v>
      </c>
      <c r="AL15" s="8">
        <v>3</v>
      </c>
      <c r="AM15" s="8">
        <v>3</v>
      </c>
      <c r="AN15" s="8">
        <v>3</v>
      </c>
      <c r="AO15" s="8">
        <v>3</v>
      </c>
      <c r="AP15" s="8">
        <v>3</v>
      </c>
      <c r="AQ15" s="8">
        <v>3</v>
      </c>
      <c r="AR15" s="8">
        <v>3</v>
      </c>
      <c r="AS15" s="8">
        <v>3</v>
      </c>
      <c r="AT15" s="8">
        <v>3</v>
      </c>
      <c r="AU15" s="8">
        <v>3</v>
      </c>
      <c r="AV15" s="8">
        <v>3</v>
      </c>
      <c r="AW15" s="8">
        <v>3</v>
      </c>
      <c r="AX15" s="8">
        <v>3</v>
      </c>
      <c r="AY15" s="8">
        <v>3</v>
      </c>
      <c r="AZ15" s="8">
        <v>3</v>
      </c>
      <c r="BA15" s="114"/>
      <c r="BB15" s="114"/>
      <c r="BC15" s="114"/>
      <c r="BD15" s="114"/>
      <c r="BE15" s="114"/>
      <c r="BF15" s="8">
        <v>2</v>
      </c>
      <c r="BG15" s="8">
        <v>3</v>
      </c>
      <c r="BH15" s="8">
        <v>2</v>
      </c>
      <c r="BI15" s="8">
        <v>3</v>
      </c>
      <c r="BJ15" s="8">
        <v>3</v>
      </c>
      <c r="BK15" s="8">
        <v>3</v>
      </c>
      <c r="BL15" s="8">
        <v>2</v>
      </c>
      <c r="BM15" s="8">
        <v>3</v>
      </c>
      <c r="BN15" s="8">
        <v>3</v>
      </c>
      <c r="BO15" s="8">
        <v>3</v>
      </c>
      <c r="BP15" s="8">
        <v>2</v>
      </c>
      <c r="BQ15" s="8">
        <v>3</v>
      </c>
      <c r="BR15" s="8">
        <v>2</v>
      </c>
      <c r="BS15" s="8">
        <v>3</v>
      </c>
      <c r="BT15" s="8">
        <v>3</v>
      </c>
      <c r="BU15" s="8">
        <v>3</v>
      </c>
      <c r="BV15" s="8">
        <v>3</v>
      </c>
      <c r="BW15" s="8">
        <v>3</v>
      </c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</row>
    <row r="16" spans="1:107" ht="12.75">
      <c r="A16" s="5">
        <v>10</v>
      </c>
      <c r="B16" s="107"/>
      <c r="C16" s="108"/>
      <c r="D16" s="4">
        <f>SUM(F16:EE16)</f>
        <v>0</v>
      </c>
      <c r="E16" s="6">
        <f t="shared" si="3"/>
        <v>0</v>
      </c>
      <c r="F16" s="7"/>
      <c r="G16" s="7"/>
      <c r="H16" s="7"/>
      <c r="I16" s="7"/>
      <c r="J16" s="7"/>
      <c r="K16" s="7"/>
      <c r="L16" s="7"/>
      <c r="M16" s="7"/>
      <c r="N16" s="7"/>
      <c r="O16" s="8"/>
      <c r="P16" s="8"/>
      <c r="Q16" s="8"/>
      <c r="R16" s="8"/>
      <c r="S16" s="8"/>
      <c r="T16" s="8"/>
      <c r="U16" s="8"/>
      <c r="V16" s="93"/>
      <c r="W16" s="93"/>
      <c r="X16" s="93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114"/>
      <c r="BB16" s="114"/>
      <c r="BC16" s="114"/>
      <c r="BD16" s="114"/>
      <c r="BE16" s="114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</row>
    <row r="17" spans="1:107" ht="12.75">
      <c r="A17" s="3">
        <v>11</v>
      </c>
      <c r="B17" s="85"/>
      <c r="C17" s="86"/>
      <c r="D17" s="4">
        <f>SUM(F17:EE17)</f>
        <v>0</v>
      </c>
      <c r="E17" s="6">
        <f t="shared" si="3"/>
        <v>0</v>
      </c>
      <c r="F17" s="7"/>
      <c r="G17" s="7"/>
      <c r="H17" s="7"/>
      <c r="I17" s="7"/>
      <c r="J17" s="7"/>
      <c r="K17" s="7"/>
      <c r="L17" s="7"/>
      <c r="M17" s="7"/>
      <c r="N17" s="7"/>
      <c r="O17" s="8"/>
      <c r="P17" s="8"/>
      <c r="Q17" s="8"/>
      <c r="R17" s="8"/>
      <c r="S17" s="8"/>
      <c r="T17" s="8"/>
      <c r="U17" s="8"/>
      <c r="V17" s="93"/>
      <c r="W17" s="93"/>
      <c r="X17" s="93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114"/>
      <c r="BB17" s="114"/>
      <c r="BC17" s="114"/>
      <c r="BD17" s="114"/>
      <c r="BE17" s="114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</row>
    <row r="18" spans="1:107" ht="12.75">
      <c r="A18" s="5">
        <v>12</v>
      </c>
      <c r="B18" s="85"/>
      <c r="C18" s="86"/>
      <c r="D18" s="4">
        <f>SUM(F18:EE18)</f>
        <v>0</v>
      </c>
      <c r="E18" s="6">
        <f t="shared" si="3"/>
        <v>0</v>
      </c>
      <c r="F18" s="7"/>
      <c r="G18" s="7"/>
      <c r="H18" s="7"/>
      <c r="I18" s="7"/>
      <c r="J18" s="7"/>
      <c r="K18" s="7"/>
      <c r="L18" s="7"/>
      <c r="M18" s="7"/>
      <c r="N18" s="7"/>
      <c r="O18" s="8"/>
      <c r="P18" s="8"/>
      <c r="Q18" s="8"/>
      <c r="R18" s="8"/>
      <c r="S18" s="8"/>
      <c r="T18" s="8"/>
      <c r="U18" s="8"/>
      <c r="V18" s="93"/>
      <c r="W18" s="93"/>
      <c r="X18" s="93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114"/>
      <c r="BB18" s="114"/>
      <c r="BC18" s="114"/>
      <c r="BD18" s="114"/>
      <c r="BE18" s="114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</row>
    <row r="19" spans="1:107" ht="12.75">
      <c r="A19" s="3">
        <v>13</v>
      </c>
      <c r="B19" s="85"/>
      <c r="C19" s="86"/>
      <c r="D19" s="4">
        <f>SUM(F19:EE19)</f>
        <v>0</v>
      </c>
      <c r="E19" s="6">
        <f t="shared" si="3"/>
        <v>0</v>
      </c>
      <c r="F19" s="7"/>
      <c r="G19" s="7"/>
      <c r="H19" s="7"/>
      <c r="I19" s="7"/>
      <c r="J19" s="7"/>
      <c r="K19" s="7"/>
      <c r="L19" s="7"/>
      <c r="M19" s="7"/>
      <c r="N19" s="7"/>
      <c r="O19" s="8"/>
      <c r="P19" s="8"/>
      <c r="Q19" s="8"/>
      <c r="R19" s="8"/>
      <c r="S19" s="8"/>
      <c r="T19" s="8"/>
      <c r="U19" s="8"/>
      <c r="V19" s="93"/>
      <c r="W19" s="93"/>
      <c r="X19" s="93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114"/>
      <c r="BB19" s="114"/>
      <c r="BC19" s="114"/>
      <c r="BD19" s="114"/>
      <c r="BE19" s="114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</row>
    <row r="20" spans="1:107" ht="12.75">
      <c r="A20" s="5">
        <v>14</v>
      </c>
      <c r="B20" s="85"/>
      <c r="C20" s="86"/>
      <c r="D20" s="4">
        <f>SUM(F20:EE20)</f>
        <v>0</v>
      </c>
      <c r="E20" s="6">
        <f t="shared" si="3"/>
        <v>0</v>
      </c>
      <c r="F20" s="7"/>
      <c r="G20" s="7"/>
      <c r="H20" s="7"/>
      <c r="I20" s="7"/>
      <c r="J20" s="7"/>
      <c r="K20" s="7"/>
      <c r="L20" s="7"/>
      <c r="M20" s="7"/>
      <c r="N20" s="7"/>
      <c r="O20" s="8"/>
      <c r="P20" s="8"/>
      <c r="Q20" s="8"/>
      <c r="R20" s="8"/>
      <c r="S20" s="8"/>
      <c r="T20" s="8"/>
      <c r="U20" s="8"/>
      <c r="V20" s="93"/>
      <c r="W20" s="93"/>
      <c r="X20" s="93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114"/>
      <c r="BB20" s="114"/>
      <c r="BC20" s="114"/>
      <c r="BD20" s="114"/>
      <c r="BE20" s="114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</row>
    <row r="21" spans="1:107" ht="12.75">
      <c r="A21" s="5">
        <v>15</v>
      </c>
      <c r="B21" s="85"/>
      <c r="C21" s="86"/>
      <c r="D21" s="4">
        <f>SUM(F21:EE21)</f>
        <v>0</v>
      </c>
      <c r="E21" s="6">
        <f t="shared" si="3"/>
        <v>0</v>
      </c>
      <c r="F21" s="7"/>
      <c r="G21" s="7"/>
      <c r="H21" s="7"/>
      <c r="I21" s="7"/>
      <c r="J21" s="7"/>
      <c r="K21" s="7"/>
      <c r="L21" s="7"/>
      <c r="M21" s="7"/>
      <c r="N21" s="7"/>
      <c r="O21" s="8"/>
      <c r="P21" s="7"/>
      <c r="Q21" s="8"/>
      <c r="R21" s="8"/>
      <c r="S21" s="8"/>
      <c r="T21" s="8"/>
      <c r="U21" s="8"/>
      <c r="V21" s="93"/>
      <c r="W21" s="93"/>
      <c r="X21" s="93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114"/>
      <c r="BB21" s="114"/>
      <c r="BC21" s="114"/>
      <c r="BD21" s="114"/>
      <c r="BE21" s="114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</row>
    <row r="22" spans="1:107" ht="12.75">
      <c r="A22" s="5">
        <v>16</v>
      </c>
      <c r="B22" s="85"/>
      <c r="C22" s="86"/>
      <c r="D22" s="4">
        <f>SUM(F22:EE22)</f>
        <v>0</v>
      </c>
      <c r="E22" s="6">
        <f t="shared" si="3"/>
        <v>0</v>
      </c>
      <c r="F22" s="7"/>
      <c r="G22" s="7"/>
      <c r="H22" s="7"/>
      <c r="I22" s="7"/>
      <c r="J22" s="7"/>
      <c r="K22" s="7"/>
      <c r="L22" s="7"/>
      <c r="M22" s="7"/>
      <c r="N22" s="7"/>
      <c r="O22" s="8"/>
      <c r="P22" s="7"/>
      <c r="Q22" s="8"/>
      <c r="R22" s="8"/>
      <c r="S22" s="8"/>
      <c r="T22" s="8"/>
      <c r="U22" s="8"/>
      <c r="V22" s="93"/>
      <c r="W22" s="93"/>
      <c r="X22" s="93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114"/>
      <c r="BB22" s="114"/>
      <c r="BC22" s="114"/>
      <c r="BD22" s="114"/>
      <c r="BE22" s="114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</row>
    <row r="23" spans="1:107" ht="12.75">
      <c r="A23" s="5">
        <v>17</v>
      </c>
      <c r="B23" s="85"/>
      <c r="C23" s="86"/>
      <c r="D23" s="4">
        <f>SUM(F23:EE23)</f>
        <v>0</v>
      </c>
      <c r="E23" s="6">
        <f t="shared" si="3"/>
        <v>0</v>
      </c>
      <c r="F23" s="7"/>
      <c r="G23" s="7"/>
      <c r="H23" s="7"/>
      <c r="I23" s="7"/>
      <c r="J23" s="7"/>
      <c r="K23" s="7"/>
      <c r="L23" s="7"/>
      <c r="M23" s="7"/>
      <c r="N23" s="7"/>
      <c r="O23" s="8"/>
      <c r="P23" s="7"/>
      <c r="Q23" s="8"/>
      <c r="R23" s="8"/>
      <c r="S23" s="8"/>
      <c r="T23" s="8"/>
      <c r="U23" s="8"/>
      <c r="V23" s="93"/>
      <c r="W23" s="93"/>
      <c r="X23" s="93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114"/>
      <c r="BB23" s="114"/>
      <c r="BC23" s="114"/>
      <c r="BD23" s="114"/>
      <c r="BE23" s="114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33"/>
  <sheetViews>
    <sheetView tabSelected="1" workbookViewId="0" topLeftCell="A1">
      <pane xSplit="11" ySplit="4" topLeftCell="L5" activePane="bottomRight" state="frozen"/>
      <selection pane="topLeft" activeCell="AA28" sqref="M28:AA28"/>
      <selection pane="topRight" activeCell="E1" sqref="E1"/>
      <selection pane="bottomLeft" activeCell="A3" sqref="A3"/>
      <selection pane="bottomRight" activeCell="BF24" sqref="BF24"/>
    </sheetView>
  </sheetViews>
  <sheetFormatPr defaultColWidth="9.140625" defaultRowHeight="12.75"/>
  <cols>
    <col min="1" max="2" width="3.7109375" style="9" bestFit="1" customWidth="1"/>
    <col min="3" max="3" width="3.57421875" style="9" bestFit="1" customWidth="1"/>
    <col min="4" max="4" width="3.28125" style="9" customWidth="1"/>
    <col min="5" max="6" width="3.57421875" style="9" customWidth="1"/>
    <col min="7" max="7" width="3.140625" style="9" customWidth="1"/>
    <col min="8" max="8" width="10.00390625" style="9" bestFit="1" customWidth="1"/>
    <col min="9" max="9" width="13.7109375" style="9" customWidth="1"/>
    <col min="10" max="10" width="3.8515625" style="9" hidden="1" customWidth="1"/>
    <col min="11" max="11" width="2.421875" style="9" hidden="1" customWidth="1"/>
    <col min="12" max="13" width="3.8515625" style="9" bestFit="1" customWidth="1"/>
    <col min="14" max="14" width="3.57421875" style="9" customWidth="1"/>
    <col min="15" max="15" width="4.7109375" style="9" bestFit="1" customWidth="1"/>
    <col min="16" max="17" width="3.57421875" style="9" customWidth="1"/>
    <col min="18" max="19" width="4.57421875" style="9" bestFit="1" customWidth="1"/>
    <col min="20" max="20" width="3.7109375" style="9" bestFit="1" customWidth="1"/>
    <col min="21" max="21" width="4.57421875" style="9" bestFit="1" customWidth="1"/>
    <col min="22" max="22" width="4.28125" style="9" hidden="1" customWidth="1"/>
    <col min="23" max="23" width="5.7109375" style="9" bestFit="1" customWidth="1"/>
    <col min="24" max="24" width="6.00390625" style="9" bestFit="1" customWidth="1"/>
    <col min="25" max="26" width="4.28125" style="9" customWidth="1"/>
    <col min="27" max="27" width="4.7109375" style="9" customWidth="1"/>
    <col min="28" max="28" width="4.8515625" style="9" customWidth="1"/>
    <col min="29" max="29" width="4.7109375" style="9" bestFit="1" customWidth="1"/>
    <col min="30" max="30" width="4.421875" style="9" customWidth="1"/>
    <col min="31" max="35" width="3.57421875" style="9" customWidth="1"/>
    <col min="36" max="36" width="4.00390625" style="9" hidden="1" customWidth="1"/>
    <col min="37" max="37" width="5.00390625" style="9" customWidth="1"/>
    <col min="38" max="38" width="8.57421875" style="9" bestFit="1" customWidth="1"/>
    <col min="39" max="39" width="4.7109375" style="9" bestFit="1" customWidth="1"/>
    <col min="40" max="40" width="4.57421875" style="9" customWidth="1"/>
    <col min="41" max="41" width="4.00390625" style="9" customWidth="1"/>
    <col min="42" max="42" width="4.57421875" style="9" customWidth="1"/>
    <col min="43" max="44" width="4.57421875" style="9" bestFit="1" customWidth="1"/>
    <col min="45" max="45" width="3.57421875" style="9" hidden="1" customWidth="1"/>
    <col min="46" max="46" width="4.7109375" style="9" bestFit="1" customWidth="1"/>
    <col min="47" max="47" width="8.7109375" style="9" bestFit="1" customWidth="1"/>
    <col min="48" max="48" width="3.8515625" style="9" bestFit="1" customWidth="1"/>
    <col min="49" max="53" width="3.57421875" style="9" customWidth="1"/>
    <col min="54" max="54" width="3.421875" style="9" hidden="1" customWidth="1"/>
    <col min="55" max="55" width="4.57421875" style="9" customWidth="1"/>
    <col min="56" max="56" width="6.57421875" style="9" bestFit="1" customWidth="1"/>
    <col min="57" max="57" width="3.57421875" style="9" customWidth="1"/>
    <col min="58" max="59" width="3.8515625" style="9" customWidth="1"/>
    <col min="60" max="60" width="3.28125" style="9" customWidth="1"/>
    <col min="61" max="62" width="7.00390625" style="9" bestFit="1" customWidth="1"/>
    <col min="63" max="63" width="7.28125" style="9" bestFit="1" customWidth="1"/>
    <col min="64" max="16384" width="17.8515625" style="9" customWidth="1"/>
  </cols>
  <sheetData>
    <row r="1" ht="20.25">
      <c r="G1" s="13" t="s">
        <v>86</v>
      </c>
    </row>
    <row r="2" spans="7:60" ht="20.25">
      <c r="G2" s="13" t="s">
        <v>1</v>
      </c>
      <c r="Q2" s="9" t="s">
        <v>114</v>
      </c>
      <c r="AD2" s="9" t="s">
        <v>32</v>
      </c>
      <c r="AO2" s="9" t="s">
        <v>33</v>
      </c>
      <c r="AZ2" s="9" t="s">
        <v>115</v>
      </c>
      <c r="BH2" s="9" t="s">
        <v>116</v>
      </c>
    </row>
    <row r="3" spans="1:63" ht="162">
      <c r="A3" s="32" t="s">
        <v>11</v>
      </c>
      <c r="B3" s="32" t="s">
        <v>15</v>
      </c>
      <c r="C3" s="32" t="s">
        <v>16</v>
      </c>
      <c r="D3" s="27" t="s">
        <v>82</v>
      </c>
      <c r="E3" s="27" t="s">
        <v>83</v>
      </c>
      <c r="F3" s="27" t="s">
        <v>84</v>
      </c>
      <c r="J3" s="124" t="s">
        <v>12</v>
      </c>
      <c r="L3" s="32" t="s">
        <v>46</v>
      </c>
      <c r="M3" s="32" t="s">
        <v>47</v>
      </c>
      <c r="N3" s="32" t="s">
        <v>48</v>
      </c>
      <c r="O3" s="32" t="s">
        <v>64</v>
      </c>
      <c r="P3" s="32" t="s">
        <v>34</v>
      </c>
      <c r="Q3" s="32" t="s">
        <v>58</v>
      </c>
      <c r="R3" s="36" t="s">
        <v>17</v>
      </c>
      <c r="S3" s="36" t="s">
        <v>18</v>
      </c>
      <c r="T3" s="36" t="s">
        <v>59</v>
      </c>
      <c r="U3" s="36" t="s">
        <v>60</v>
      </c>
      <c r="V3" s="36" t="s">
        <v>52</v>
      </c>
      <c r="W3" s="64" t="s">
        <v>35</v>
      </c>
      <c r="X3" s="65" t="s">
        <v>39</v>
      </c>
      <c r="Y3" s="46" t="s">
        <v>61</v>
      </c>
      <c r="Z3" s="46" t="s">
        <v>62</v>
      </c>
      <c r="AA3" s="46" t="s">
        <v>63</v>
      </c>
      <c r="AB3" s="46" t="s">
        <v>65</v>
      </c>
      <c r="AC3" s="46" t="s">
        <v>66</v>
      </c>
      <c r="AD3" s="46" t="s">
        <v>67</v>
      </c>
      <c r="AE3" s="46" t="s">
        <v>68</v>
      </c>
      <c r="AF3" s="46" t="s">
        <v>69</v>
      </c>
      <c r="AG3" s="46" t="s">
        <v>70</v>
      </c>
      <c r="AH3" s="46" t="s">
        <v>71</v>
      </c>
      <c r="AI3" s="46" t="s">
        <v>72</v>
      </c>
      <c r="AJ3" s="46" t="s">
        <v>52</v>
      </c>
      <c r="AK3" s="64" t="s">
        <v>36</v>
      </c>
      <c r="AL3" s="65" t="s">
        <v>40</v>
      </c>
      <c r="AM3" s="62" t="s">
        <v>73</v>
      </c>
      <c r="AN3" s="55" t="s">
        <v>41</v>
      </c>
      <c r="AO3" s="55" t="s">
        <v>75</v>
      </c>
      <c r="AP3" s="55" t="s">
        <v>76</v>
      </c>
      <c r="AQ3" s="55" t="s">
        <v>77</v>
      </c>
      <c r="AR3" s="55" t="s">
        <v>78</v>
      </c>
      <c r="AS3" s="55" t="s">
        <v>43</v>
      </c>
      <c r="AT3" s="65" t="s">
        <v>37</v>
      </c>
      <c r="AU3" s="65" t="s">
        <v>38</v>
      </c>
      <c r="AV3" s="110" t="s">
        <v>79</v>
      </c>
      <c r="AW3" s="110" t="s">
        <v>85</v>
      </c>
      <c r="AX3" s="110" t="s">
        <v>87</v>
      </c>
      <c r="AY3" s="110" t="s">
        <v>88</v>
      </c>
      <c r="AZ3" s="110" t="s">
        <v>89</v>
      </c>
      <c r="BA3" s="110" t="s">
        <v>90</v>
      </c>
      <c r="BB3" s="32" t="s">
        <v>52</v>
      </c>
      <c r="BC3" s="65" t="s">
        <v>80</v>
      </c>
      <c r="BD3" s="65" t="s">
        <v>81</v>
      </c>
      <c r="BE3" s="110" t="s">
        <v>91</v>
      </c>
      <c r="BF3" s="110" t="s">
        <v>94</v>
      </c>
      <c r="BG3" s="110" t="s">
        <v>95</v>
      </c>
      <c r="BH3" s="32"/>
      <c r="BI3" s="32"/>
      <c r="BJ3" s="65" t="s">
        <v>92</v>
      </c>
      <c r="BK3" s="65" t="s">
        <v>93</v>
      </c>
    </row>
    <row r="4" spans="8:63" ht="14.25" customHeight="1">
      <c r="H4" s="30" t="s">
        <v>13</v>
      </c>
      <c r="I4" s="30" t="s">
        <v>14</v>
      </c>
      <c r="J4" s="125"/>
      <c r="K4" s="26">
        <f>W4+AK4+AT4</f>
        <v>728</v>
      </c>
      <c r="L4" s="43">
        <v>5</v>
      </c>
      <c r="M4" s="43">
        <v>5</v>
      </c>
      <c r="N4" s="43">
        <v>5</v>
      </c>
      <c r="O4" s="43">
        <v>40</v>
      </c>
      <c r="P4" s="76">
        <v>36</v>
      </c>
      <c r="Q4" s="76">
        <v>3</v>
      </c>
      <c r="R4" s="31">
        <v>20</v>
      </c>
      <c r="S4" s="31">
        <v>20</v>
      </c>
      <c r="T4" s="31">
        <v>5</v>
      </c>
      <c r="U4" s="31">
        <v>20</v>
      </c>
      <c r="V4" s="31"/>
      <c r="W4" s="66">
        <f aca="true" t="shared" si="0" ref="W4:W19">SUM(L4:V4)</f>
        <v>159</v>
      </c>
      <c r="X4" s="67">
        <f>W4/$W$4</f>
        <v>1</v>
      </c>
      <c r="Y4" s="43">
        <v>20</v>
      </c>
      <c r="Z4" s="43">
        <v>40</v>
      </c>
      <c r="AA4" s="43">
        <v>26</v>
      </c>
      <c r="AB4" s="43">
        <v>40</v>
      </c>
      <c r="AC4" s="43">
        <v>40</v>
      </c>
      <c r="AD4" s="43">
        <v>36</v>
      </c>
      <c r="AE4" s="43">
        <v>10</v>
      </c>
      <c r="AF4" s="43">
        <v>47</v>
      </c>
      <c r="AG4" s="43">
        <v>40</v>
      </c>
      <c r="AH4" s="43">
        <v>25</v>
      </c>
      <c r="AI4" s="43">
        <v>20</v>
      </c>
      <c r="AJ4" s="43"/>
      <c r="AK4" s="66">
        <f>SUM(Y4:AJ4)</f>
        <v>344</v>
      </c>
      <c r="AL4" s="67">
        <f>AK4/$AK$4</f>
        <v>1</v>
      </c>
      <c r="AM4" s="43">
        <v>17</v>
      </c>
      <c r="AN4" s="31">
        <f>Project!S3*4</f>
        <v>68</v>
      </c>
      <c r="AO4" s="76">
        <v>10</v>
      </c>
      <c r="AP4" s="76">
        <v>10</v>
      </c>
      <c r="AQ4" s="76">
        <v>60</v>
      </c>
      <c r="AR4" s="76">
        <v>60</v>
      </c>
      <c r="AS4" s="76"/>
      <c r="AT4" s="70">
        <f>SUM(AM4:AS4)</f>
        <v>225</v>
      </c>
      <c r="AU4" s="71">
        <f>AT4/$AT$4</f>
        <v>1</v>
      </c>
      <c r="AV4" s="115">
        <v>41</v>
      </c>
      <c r="AW4" s="115">
        <v>46</v>
      </c>
      <c r="AX4" s="115">
        <v>50</v>
      </c>
      <c r="AY4" s="115">
        <v>30</v>
      </c>
      <c r="AZ4" s="115">
        <v>20</v>
      </c>
      <c r="BA4" s="115">
        <v>50</v>
      </c>
      <c r="BB4" s="76"/>
      <c r="BC4" s="117">
        <f>SUM(AV4:BB4)</f>
        <v>237</v>
      </c>
      <c r="BD4" s="71">
        <f>BC4/$BC$4</f>
        <v>1</v>
      </c>
      <c r="BE4" s="70">
        <v>20</v>
      </c>
      <c r="BF4" s="31">
        <v>10</v>
      </c>
      <c r="BG4" s="31">
        <v>30</v>
      </c>
      <c r="BH4" s="31"/>
      <c r="BI4" s="31"/>
      <c r="BJ4" s="117">
        <f>SUM(BE4:BI4)</f>
        <v>60</v>
      </c>
      <c r="BK4" s="71">
        <f>BJ4/$BJ$4</f>
        <v>1</v>
      </c>
    </row>
    <row r="5" spans="1:63" ht="12.75">
      <c r="A5" s="118">
        <f aca="true" t="shared" si="1" ref="A5:A12">VLOOKUP((W5/$W$4)*100,grades,2)</f>
        <v>6</v>
      </c>
      <c r="B5" s="118">
        <f aca="true" t="shared" si="2" ref="B5:B12">VLOOKUP((AK5/$AK$4)*100,grades,2)</f>
        <v>6</v>
      </c>
      <c r="C5" s="119">
        <f aca="true" t="shared" si="3" ref="C5:C12">VLOOKUP((AT5/$AT$4)*100,grades,2)</f>
        <v>6</v>
      </c>
      <c r="D5" s="101">
        <f aca="true" t="shared" si="4" ref="D5:D19">VLOOKUP((BC5/$BC$4)*100,grades,2)</f>
        <v>6</v>
      </c>
      <c r="E5" s="101">
        <f aca="true" t="shared" si="5" ref="E5:E19">VLOOKUP((BJ5/$BJ$4)*100,grades,2)</f>
        <v>5</v>
      </c>
      <c r="F5" s="101"/>
      <c r="G5" s="30">
        <v>1</v>
      </c>
      <c r="H5" s="29" t="str">
        <f>Attendance!B15</f>
        <v>Mana</v>
      </c>
      <c r="I5" s="29" t="str">
        <f>Attendance!C7</f>
        <v>Miki</v>
      </c>
      <c r="J5" s="35" t="e">
        <f>VLOOKUP(K5,itgrades,3)</f>
        <v>#NAME?</v>
      </c>
      <c r="K5" s="48">
        <f aca="true" t="shared" si="6" ref="K5:K11">(W5+AK5+AT5)/ittotal*100</f>
        <v>87.08791208791209</v>
      </c>
      <c r="L5" s="88">
        <v>5</v>
      </c>
      <c r="M5" s="88">
        <v>5</v>
      </c>
      <c r="N5" s="88">
        <v>5</v>
      </c>
      <c r="O5" s="88">
        <v>30</v>
      </c>
      <c r="P5" s="8">
        <v>25</v>
      </c>
      <c r="Q5" s="8">
        <v>3</v>
      </c>
      <c r="R5" s="88">
        <v>18</v>
      </c>
      <c r="S5" s="88">
        <v>18</v>
      </c>
      <c r="T5" s="88">
        <v>5</v>
      </c>
      <c r="U5" s="88">
        <v>19</v>
      </c>
      <c r="V5" s="88"/>
      <c r="W5" s="87">
        <f t="shared" si="0"/>
        <v>133</v>
      </c>
      <c r="X5" s="69">
        <f aca="true" t="shared" si="7" ref="X5:X19">W5/$W$4</f>
        <v>0.8364779874213837</v>
      </c>
      <c r="Y5" s="91">
        <v>18</v>
      </c>
      <c r="Z5" s="91">
        <v>28</v>
      </c>
      <c r="AA5" s="47">
        <v>26</v>
      </c>
      <c r="AB5" s="47">
        <v>36</v>
      </c>
      <c r="AC5" s="47">
        <v>33</v>
      </c>
      <c r="AD5" s="91">
        <v>30</v>
      </c>
      <c r="AE5" s="91">
        <v>10</v>
      </c>
      <c r="AF5" s="91">
        <v>41</v>
      </c>
      <c r="AG5" s="91">
        <v>40</v>
      </c>
      <c r="AH5" s="91">
        <v>25</v>
      </c>
      <c r="AI5" s="91">
        <v>20</v>
      </c>
      <c r="AJ5" s="91"/>
      <c r="AK5" s="68">
        <f>SUM(Y5:AJ5)</f>
        <v>307</v>
      </c>
      <c r="AL5" s="94">
        <f aca="true" t="shared" si="8" ref="AL5:AL19">AK5/$AK$4</f>
        <v>0.8924418604651163</v>
      </c>
      <c r="AM5" s="95">
        <v>17</v>
      </c>
      <c r="AN5" s="96">
        <f>Project!S4*4</f>
        <v>62</v>
      </c>
      <c r="AO5" s="56">
        <v>5</v>
      </c>
      <c r="AP5" s="56">
        <v>10</v>
      </c>
      <c r="AQ5" s="56">
        <v>46</v>
      </c>
      <c r="AR5" s="56">
        <v>54</v>
      </c>
      <c r="AS5" s="77"/>
      <c r="AT5" s="72">
        <f>SUM(AM5:AS5)</f>
        <v>194</v>
      </c>
      <c r="AU5" s="97">
        <f>AT5/$AT$4</f>
        <v>0.8622222222222222</v>
      </c>
      <c r="AV5" s="116">
        <v>39</v>
      </c>
      <c r="AW5" s="116">
        <v>39.5</v>
      </c>
      <c r="AX5" s="116">
        <v>25</v>
      </c>
      <c r="AY5" s="116">
        <v>30</v>
      </c>
      <c r="AZ5" s="116">
        <v>20</v>
      </c>
      <c r="BA5" s="116">
        <v>40</v>
      </c>
      <c r="BB5" s="116"/>
      <c r="BC5" s="72">
        <f>SUM(AV5:BB5)</f>
        <v>193.5</v>
      </c>
      <c r="BD5" s="120">
        <f>BC5/$BC$4</f>
        <v>0.8164556962025317</v>
      </c>
      <c r="BE5" s="116">
        <v>12</v>
      </c>
      <c r="BF5" s="116">
        <v>10</v>
      </c>
      <c r="BG5" s="116">
        <v>23</v>
      </c>
      <c r="BH5" s="116"/>
      <c r="BI5" s="116"/>
      <c r="BJ5" s="72">
        <f aca="true" t="shared" si="9" ref="BJ5:BJ19">SUM(BE5:BI5)</f>
        <v>45</v>
      </c>
      <c r="BK5" s="73">
        <f aca="true" t="shared" si="10" ref="BK5:BK19">BJ5/$BJ$4</f>
        <v>0.75</v>
      </c>
    </row>
    <row r="6" spans="1:63" ht="12.75">
      <c r="A6" s="118">
        <f t="shared" si="1"/>
        <v>6</v>
      </c>
      <c r="B6" s="118">
        <f t="shared" si="2"/>
        <v>6</v>
      </c>
      <c r="C6" s="119">
        <f t="shared" si="3"/>
        <v>6</v>
      </c>
      <c r="D6" s="101">
        <f t="shared" si="4"/>
        <v>4</v>
      </c>
      <c r="E6" s="101">
        <f t="shared" si="5"/>
        <v>5</v>
      </c>
      <c r="F6" s="101"/>
      <c r="G6" s="26">
        <v>2</v>
      </c>
      <c r="H6" s="29" t="str">
        <f>Attendance!B8</f>
        <v>Ali</v>
      </c>
      <c r="I6" s="29" t="str">
        <f>Attendance!C12</f>
        <v>Oum</v>
      </c>
      <c r="J6" s="35" t="e">
        <f aca="true" t="shared" si="11" ref="J6:J11">VLOOKUP(K6,itgrades,2)</f>
        <v>#NAME?</v>
      </c>
      <c r="K6" s="48">
        <f t="shared" si="6"/>
        <v>84.75274725274726</v>
      </c>
      <c r="L6" s="88">
        <v>5</v>
      </c>
      <c r="M6" s="88">
        <v>5</v>
      </c>
      <c r="N6" s="88">
        <v>5</v>
      </c>
      <c r="O6" s="88">
        <v>25</v>
      </c>
      <c r="P6" s="8">
        <v>34</v>
      </c>
      <c r="Q6" s="104">
        <v>3</v>
      </c>
      <c r="R6" s="88">
        <v>18</v>
      </c>
      <c r="S6" s="88">
        <v>20</v>
      </c>
      <c r="T6" s="88">
        <v>5</v>
      </c>
      <c r="U6" s="88">
        <v>18</v>
      </c>
      <c r="V6" s="88">
        <v>1</v>
      </c>
      <c r="W6" s="87">
        <f t="shared" si="0"/>
        <v>139</v>
      </c>
      <c r="X6" s="69">
        <f t="shared" si="7"/>
        <v>0.8742138364779874</v>
      </c>
      <c r="Y6" s="91">
        <v>19</v>
      </c>
      <c r="Z6" s="91">
        <v>32</v>
      </c>
      <c r="AA6" s="47">
        <v>19</v>
      </c>
      <c r="AB6" s="47">
        <v>22</v>
      </c>
      <c r="AC6" s="47">
        <v>35</v>
      </c>
      <c r="AD6" s="91">
        <v>27</v>
      </c>
      <c r="AE6" s="91">
        <v>10</v>
      </c>
      <c r="AF6" s="91">
        <v>41</v>
      </c>
      <c r="AG6" s="91">
        <v>29</v>
      </c>
      <c r="AH6" s="91">
        <v>23</v>
      </c>
      <c r="AI6" s="91">
        <v>16</v>
      </c>
      <c r="AJ6" s="91">
        <v>5</v>
      </c>
      <c r="AK6" s="68">
        <f aca="true" t="shared" si="12" ref="AK6:AK19">SUM(Y6:AJ6)</f>
        <v>278</v>
      </c>
      <c r="AL6" s="94">
        <f t="shared" si="8"/>
        <v>0.8081395348837209</v>
      </c>
      <c r="AM6" s="95">
        <v>17</v>
      </c>
      <c r="AN6" s="96">
        <f>Project!S5*4</f>
        <v>64</v>
      </c>
      <c r="AO6" s="56">
        <v>8</v>
      </c>
      <c r="AP6" s="56">
        <v>10</v>
      </c>
      <c r="AQ6" s="56">
        <v>56</v>
      </c>
      <c r="AR6" s="56">
        <v>45</v>
      </c>
      <c r="AS6" s="77"/>
      <c r="AT6" s="72">
        <f aca="true" t="shared" si="13" ref="AT6:AT12">SUM(AM6:AS6)</f>
        <v>200</v>
      </c>
      <c r="AU6" s="97">
        <f aca="true" t="shared" si="14" ref="AU6:AU19">AT6/$AT$4</f>
        <v>0.8888888888888888</v>
      </c>
      <c r="AV6" s="116">
        <v>33</v>
      </c>
      <c r="AW6" s="116">
        <v>21</v>
      </c>
      <c r="AX6" s="116">
        <v>28</v>
      </c>
      <c r="AY6" s="116">
        <v>13</v>
      </c>
      <c r="AZ6" s="116">
        <v>19</v>
      </c>
      <c r="BA6" s="116">
        <v>40</v>
      </c>
      <c r="BB6" s="116"/>
      <c r="BC6" s="72">
        <f aca="true" t="shared" si="15" ref="BC6:BC19">SUM(AV6:BB6)</f>
        <v>154</v>
      </c>
      <c r="BD6" s="73">
        <f aca="true" t="shared" si="16" ref="BD6:BD19">BC6/$BC$4</f>
        <v>0.6497890295358649</v>
      </c>
      <c r="BE6" s="116">
        <v>10</v>
      </c>
      <c r="BF6" s="116">
        <v>10</v>
      </c>
      <c r="BG6" s="116">
        <v>27</v>
      </c>
      <c r="BH6" s="116"/>
      <c r="BI6" s="116"/>
      <c r="BJ6" s="72">
        <f t="shared" si="9"/>
        <v>47</v>
      </c>
      <c r="BK6" s="73">
        <f t="shared" si="10"/>
        <v>0.7833333333333333</v>
      </c>
    </row>
    <row r="7" spans="1:63" ht="12.75">
      <c r="A7" s="118">
        <f t="shared" si="1"/>
        <v>6</v>
      </c>
      <c r="B7" s="118">
        <f t="shared" si="2"/>
        <v>6</v>
      </c>
      <c r="C7" s="119">
        <f t="shared" si="3"/>
        <v>6</v>
      </c>
      <c r="D7" s="101">
        <f t="shared" si="4"/>
        <v>3</v>
      </c>
      <c r="E7" s="101">
        <f t="shared" si="5"/>
        <v>5</v>
      </c>
      <c r="F7" s="101"/>
      <c r="G7" s="30">
        <v>3</v>
      </c>
      <c r="H7" s="29" t="str">
        <f>Attendance!B9</f>
        <v>Takaaki</v>
      </c>
      <c r="I7" s="29" t="str">
        <f>Attendance!C10</f>
        <v>Okui</v>
      </c>
      <c r="J7" s="35" t="e">
        <f t="shared" si="11"/>
        <v>#NAME?</v>
      </c>
      <c r="K7" s="48">
        <f t="shared" si="6"/>
        <v>82.28021978021978</v>
      </c>
      <c r="L7" s="88">
        <v>4</v>
      </c>
      <c r="M7" s="88">
        <v>4</v>
      </c>
      <c r="N7" s="88">
        <v>5</v>
      </c>
      <c r="O7" s="88">
        <v>35</v>
      </c>
      <c r="P7" s="8">
        <v>22</v>
      </c>
      <c r="Q7" s="104">
        <v>3</v>
      </c>
      <c r="R7" s="88">
        <v>18</v>
      </c>
      <c r="S7" s="88">
        <v>20</v>
      </c>
      <c r="T7" s="88">
        <v>5</v>
      </c>
      <c r="U7" s="88">
        <v>13</v>
      </c>
      <c r="V7" s="88"/>
      <c r="W7" s="87">
        <f t="shared" si="0"/>
        <v>129</v>
      </c>
      <c r="X7" s="69">
        <f t="shared" si="7"/>
        <v>0.8113207547169812</v>
      </c>
      <c r="Y7" s="91">
        <v>18</v>
      </c>
      <c r="Z7" s="91">
        <v>22</v>
      </c>
      <c r="AA7" s="47">
        <v>14</v>
      </c>
      <c r="AB7" s="47">
        <v>35</v>
      </c>
      <c r="AC7" s="47">
        <v>40</v>
      </c>
      <c r="AD7" s="91">
        <v>26</v>
      </c>
      <c r="AE7" s="91">
        <v>10</v>
      </c>
      <c r="AF7" s="91">
        <v>41</v>
      </c>
      <c r="AG7" s="91">
        <v>36</v>
      </c>
      <c r="AH7" s="91">
        <v>21</v>
      </c>
      <c r="AI7" s="91">
        <v>18</v>
      </c>
      <c r="AJ7" s="91"/>
      <c r="AK7" s="68">
        <f t="shared" si="12"/>
        <v>281</v>
      </c>
      <c r="AL7" s="94">
        <f t="shared" si="8"/>
        <v>0.8168604651162791</v>
      </c>
      <c r="AM7" s="95">
        <v>15</v>
      </c>
      <c r="AN7" s="96">
        <f>Project!S6*4</f>
        <v>60</v>
      </c>
      <c r="AO7" s="56">
        <v>10</v>
      </c>
      <c r="AP7" s="56">
        <v>10</v>
      </c>
      <c r="AQ7" s="56">
        <v>41</v>
      </c>
      <c r="AR7" s="56">
        <v>53</v>
      </c>
      <c r="AS7" s="77"/>
      <c r="AT7" s="72">
        <f t="shared" si="13"/>
        <v>189</v>
      </c>
      <c r="AU7" s="97">
        <f t="shared" si="14"/>
        <v>0.84</v>
      </c>
      <c r="AV7" s="116">
        <v>27</v>
      </c>
      <c r="AW7" s="116">
        <v>9.5</v>
      </c>
      <c r="AX7" s="116">
        <v>24</v>
      </c>
      <c r="AY7" s="116">
        <v>7</v>
      </c>
      <c r="AZ7" s="116">
        <v>18</v>
      </c>
      <c r="BA7" s="116">
        <v>48</v>
      </c>
      <c r="BB7" s="116"/>
      <c r="BC7" s="72">
        <f t="shared" si="15"/>
        <v>133.5</v>
      </c>
      <c r="BD7" s="73">
        <f t="shared" si="16"/>
        <v>0.5632911392405063</v>
      </c>
      <c r="BE7" s="116">
        <v>14</v>
      </c>
      <c r="BF7" s="116">
        <v>8</v>
      </c>
      <c r="BG7" s="116">
        <v>24</v>
      </c>
      <c r="BH7" s="116"/>
      <c r="BI7" s="116"/>
      <c r="BJ7" s="72">
        <f t="shared" si="9"/>
        <v>46</v>
      </c>
      <c r="BK7" s="73">
        <f t="shared" si="10"/>
        <v>0.7666666666666667</v>
      </c>
    </row>
    <row r="8" spans="1:63" ht="12.75">
      <c r="A8" s="118">
        <f t="shared" si="1"/>
        <v>7</v>
      </c>
      <c r="B8" s="118">
        <f t="shared" si="2"/>
        <v>6</v>
      </c>
      <c r="C8" s="119">
        <f t="shared" si="3"/>
        <v>7</v>
      </c>
      <c r="D8" s="101">
        <f t="shared" si="4"/>
        <v>7</v>
      </c>
      <c r="E8" s="101">
        <f t="shared" si="5"/>
        <v>6</v>
      </c>
      <c r="F8" s="101"/>
      <c r="G8" s="26">
        <v>4</v>
      </c>
      <c r="H8" s="29" t="str">
        <f>Attendance!B13</f>
        <v>Kai</v>
      </c>
      <c r="I8" s="29" t="str">
        <f>Attendance!C9</f>
        <v>Niimi</v>
      </c>
      <c r="J8" s="35" t="e">
        <f t="shared" si="11"/>
        <v>#NAME?</v>
      </c>
      <c r="K8" s="48">
        <f t="shared" si="6"/>
        <v>89.56043956043956</v>
      </c>
      <c r="L8" s="88">
        <v>5</v>
      </c>
      <c r="M8" s="88">
        <v>5</v>
      </c>
      <c r="N8" s="88">
        <v>5</v>
      </c>
      <c r="O8" s="88">
        <v>37</v>
      </c>
      <c r="P8" s="8">
        <v>31</v>
      </c>
      <c r="Q8" s="104">
        <v>3</v>
      </c>
      <c r="R8" s="88">
        <v>20</v>
      </c>
      <c r="S8" s="88">
        <v>20</v>
      </c>
      <c r="T8" s="88">
        <v>5</v>
      </c>
      <c r="U8" s="88">
        <v>17</v>
      </c>
      <c r="V8" s="88"/>
      <c r="W8" s="87">
        <f t="shared" si="0"/>
        <v>148</v>
      </c>
      <c r="X8" s="69">
        <f t="shared" si="7"/>
        <v>0.9308176100628931</v>
      </c>
      <c r="Y8" s="91">
        <v>16</v>
      </c>
      <c r="Z8" s="91">
        <v>32</v>
      </c>
      <c r="AA8" s="47">
        <v>24</v>
      </c>
      <c r="AB8" s="47">
        <v>27</v>
      </c>
      <c r="AC8" s="47">
        <v>32</v>
      </c>
      <c r="AD8" s="91">
        <v>29</v>
      </c>
      <c r="AE8" s="91">
        <v>10</v>
      </c>
      <c r="AF8" s="91">
        <v>38</v>
      </c>
      <c r="AG8" s="91">
        <v>40</v>
      </c>
      <c r="AH8" s="91">
        <v>23</v>
      </c>
      <c r="AI8" s="91">
        <v>20</v>
      </c>
      <c r="AJ8" s="91"/>
      <c r="AK8" s="68">
        <f t="shared" si="12"/>
        <v>291</v>
      </c>
      <c r="AL8" s="94">
        <f t="shared" si="8"/>
        <v>0.8459302325581395</v>
      </c>
      <c r="AM8" s="95">
        <v>17</v>
      </c>
      <c r="AN8" s="96">
        <f>Project!S7*4</f>
        <v>68</v>
      </c>
      <c r="AO8" s="56">
        <v>6</v>
      </c>
      <c r="AP8" s="56">
        <v>10</v>
      </c>
      <c r="AQ8" s="56">
        <v>59</v>
      </c>
      <c r="AR8" s="56">
        <v>53</v>
      </c>
      <c r="AS8" s="77"/>
      <c r="AT8" s="72">
        <f t="shared" si="13"/>
        <v>213</v>
      </c>
      <c r="AU8" s="97">
        <f t="shared" si="14"/>
        <v>0.9466666666666667</v>
      </c>
      <c r="AV8" s="116">
        <v>40</v>
      </c>
      <c r="AW8" s="116">
        <v>45</v>
      </c>
      <c r="AX8" s="116">
        <v>49</v>
      </c>
      <c r="AY8" s="116">
        <v>25</v>
      </c>
      <c r="AZ8" s="116">
        <v>20</v>
      </c>
      <c r="BA8" s="116">
        <v>45</v>
      </c>
      <c r="BB8" s="116"/>
      <c r="BC8" s="72">
        <f t="shared" si="15"/>
        <v>224</v>
      </c>
      <c r="BD8" s="73">
        <f t="shared" si="16"/>
        <v>0.9451476793248945</v>
      </c>
      <c r="BE8" s="116">
        <v>14</v>
      </c>
      <c r="BF8" s="116">
        <v>10</v>
      </c>
      <c r="BG8" s="116">
        <v>27</v>
      </c>
      <c r="BH8" s="116"/>
      <c r="BI8" s="116"/>
      <c r="BJ8" s="72">
        <f t="shared" si="9"/>
        <v>51</v>
      </c>
      <c r="BK8" s="73">
        <f t="shared" si="10"/>
        <v>0.85</v>
      </c>
    </row>
    <row r="9" spans="1:63" ht="12.75">
      <c r="A9" s="118">
        <f t="shared" si="1"/>
        <v>7</v>
      </c>
      <c r="B9" s="118">
        <f t="shared" si="2"/>
        <v>6</v>
      </c>
      <c r="C9" s="119">
        <f t="shared" si="3"/>
        <v>7</v>
      </c>
      <c r="D9" s="101">
        <f t="shared" si="4"/>
        <v>6</v>
      </c>
      <c r="E9" s="101">
        <f t="shared" si="5"/>
        <v>6</v>
      </c>
      <c r="F9" s="101"/>
      <c r="G9" s="26">
        <v>6</v>
      </c>
      <c r="H9" s="29" t="str">
        <f>Attendance!B14</f>
        <v>Daniel</v>
      </c>
      <c r="I9" s="29" t="str">
        <f>Attendance!C8</f>
        <v>Miller</v>
      </c>
      <c r="J9" s="35" t="e">
        <f t="shared" si="11"/>
        <v>#NAME?</v>
      </c>
      <c r="K9" s="48">
        <f t="shared" si="6"/>
        <v>89.6978021978022</v>
      </c>
      <c r="L9" s="88">
        <v>5</v>
      </c>
      <c r="M9" s="88">
        <v>4</v>
      </c>
      <c r="N9" s="88">
        <v>5</v>
      </c>
      <c r="O9" s="88">
        <v>39</v>
      </c>
      <c r="P9" s="8">
        <v>30</v>
      </c>
      <c r="Q9" s="104">
        <v>3</v>
      </c>
      <c r="R9" s="88">
        <v>20</v>
      </c>
      <c r="S9" s="88">
        <v>20</v>
      </c>
      <c r="T9" s="88">
        <v>5</v>
      </c>
      <c r="U9" s="88">
        <v>17</v>
      </c>
      <c r="V9" s="88"/>
      <c r="W9" s="87">
        <f t="shared" si="0"/>
        <v>148</v>
      </c>
      <c r="X9" s="69">
        <f t="shared" si="7"/>
        <v>0.9308176100628931</v>
      </c>
      <c r="Y9" s="91">
        <v>17</v>
      </c>
      <c r="Z9" s="91">
        <v>32</v>
      </c>
      <c r="AA9" s="47">
        <v>17</v>
      </c>
      <c r="AB9" s="47">
        <v>35</v>
      </c>
      <c r="AC9" s="47">
        <v>38</v>
      </c>
      <c r="AD9" s="91">
        <v>28</v>
      </c>
      <c r="AE9" s="91">
        <v>10</v>
      </c>
      <c r="AF9" s="91">
        <v>47</v>
      </c>
      <c r="AG9" s="91">
        <v>33</v>
      </c>
      <c r="AH9" s="91">
        <v>25</v>
      </c>
      <c r="AI9" s="91">
        <v>20</v>
      </c>
      <c r="AJ9" s="91"/>
      <c r="AK9" s="68">
        <f t="shared" si="12"/>
        <v>302</v>
      </c>
      <c r="AL9" s="94">
        <f t="shared" si="8"/>
        <v>0.877906976744186</v>
      </c>
      <c r="AM9" s="95">
        <v>15</v>
      </c>
      <c r="AN9" s="96">
        <f>Project!S9*4</f>
        <v>64</v>
      </c>
      <c r="AO9" s="56">
        <v>9</v>
      </c>
      <c r="AP9" s="56">
        <v>0</v>
      </c>
      <c r="AQ9" s="56">
        <v>55</v>
      </c>
      <c r="AR9" s="56">
        <v>60</v>
      </c>
      <c r="AS9" s="77"/>
      <c r="AT9" s="72">
        <f t="shared" si="13"/>
        <v>203</v>
      </c>
      <c r="AU9" s="97">
        <f t="shared" si="14"/>
        <v>0.9022222222222223</v>
      </c>
      <c r="AV9" s="116">
        <v>40</v>
      </c>
      <c r="AW9" s="116">
        <v>41.5</v>
      </c>
      <c r="AX9" s="116">
        <v>46</v>
      </c>
      <c r="AY9" s="116">
        <v>17</v>
      </c>
      <c r="AZ9" s="116">
        <v>20</v>
      </c>
      <c r="BA9" s="116">
        <v>35</v>
      </c>
      <c r="BB9" s="116"/>
      <c r="BC9" s="72">
        <f t="shared" si="15"/>
        <v>199.5</v>
      </c>
      <c r="BD9" s="73">
        <f t="shared" si="16"/>
        <v>0.8417721518987342</v>
      </c>
      <c r="BE9" s="116">
        <v>16</v>
      </c>
      <c r="BF9" s="116">
        <v>9</v>
      </c>
      <c r="BG9" s="116">
        <v>28</v>
      </c>
      <c r="BH9" s="116"/>
      <c r="BI9" s="116"/>
      <c r="BJ9" s="72">
        <f t="shared" si="9"/>
        <v>53</v>
      </c>
      <c r="BK9" s="73">
        <f t="shared" si="10"/>
        <v>0.8833333333333333</v>
      </c>
    </row>
    <row r="10" spans="1:63" ht="12.75">
      <c r="A10" s="118">
        <f t="shared" si="1"/>
        <v>6</v>
      </c>
      <c r="B10" s="118">
        <f t="shared" si="2"/>
        <v>7</v>
      </c>
      <c r="C10" s="119">
        <f t="shared" si="3"/>
        <v>6</v>
      </c>
      <c r="D10" s="101">
        <f t="shared" si="4"/>
        <v>6</v>
      </c>
      <c r="E10" s="101">
        <f t="shared" si="5"/>
        <v>5</v>
      </c>
      <c r="F10" s="101"/>
      <c r="G10" s="30">
        <v>7</v>
      </c>
      <c r="H10" s="29" t="str">
        <f>Attendance!B10</f>
        <v>Saki</v>
      </c>
      <c r="I10" s="29" t="str">
        <f>Attendance!C13</f>
        <v>Phillips</v>
      </c>
      <c r="J10" s="35" t="e">
        <f t="shared" si="11"/>
        <v>#NAME?</v>
      </c>
      <c r="K10" s="48">
        <f t="shared" si="6"/>
        <v>88.87362637362637</v>
      </c>
      <c r="L10" s="88">
        <v>5</v>
      </c>
      <c r="M10" s="88">
        <v>5</v>
      </c>
      <c r="N10" s="88">
        <v>5</v>
      </c>
      <c r="O10" s="88">
        <v>27</v>
      </c>
      <c r="P10" s="8">
        <v>32</v>
      </c>
      <c r="Q10" s="104">
        <v>3</v>
      </c>
      <c r="R10" s="88">
        <v>18</v>
      </c>
      <c r="S10" s="88">
        <v>18</v>
      </c>
      <c r="T10" s="88">
        <v>5</v>
      </c>
      <c r="U10" s="88">
        <v>20</v>
      </c>
      <c r="V10" s="88"/>
      <c r="W10" s="87">
        <f t="shared" si="0"/>
        <v>138</v>
      </c>
      <c r="X10" s="69">
        <f t="shared" si="7"/>
        <v>0.8679245283018868</v>
      </c>
      <c r="Y10" s="91">
        <v>20</v>
      </c>
      <c r="Z10" s="91">
        <v>34</v>
      </c>
      <c r="AA10" s="47">
        <v>26</v>
      </c>
      <c r="AB10" s="47">
        <v>34</v>
      </c>
      <c r="AC10" s="47">
        <v>39</v>
      </c>
      <c r="AD10" s="91">
        <v>32</v>
      </c>
      <c r="AE10" s="91">
        <v>6</v>
      </c>
      <c r="AF10" s="91">
        <v>39</v>
      </c>
      <c r="AG10" s="91">
        <v>40</v>
      </c>
      <c r="AH10" s="91">
        <v>25</v>
      </c>
      <c r="AI10" s="91">
        <v>20</v>
      </c>
      <c r="AJ10" s="91"/>
      <c r="AK10" s="68">
        <f t="shared" si="12"/>
        <v>315</v>
      </c>
      <c r="AL10" s="94">
        <f t="shared" si="8"/>
        <v>0.9156976744186046</v>
      </c>
      <c r="AM10" s="95">
        <v>17</v>
      </c>
      <c r="AN10" s="96">
        <f>Project!S10*4</f>
        <v>54</v>
      </c>
      <c r="AO10" s="56">
        <v>6</v>
      </c>
      <c r="AP10" s="56">
        <v>9</v>
      </c>
      <c r="AQ10" s="56">
        <v>58</v>
      </c>
      <c r="AR10" s="56">
        <v>50</v>
      </c>
      <c r="AS10" s="77"/>
      <c r="AT10" s="72">
        <f t="shared" si="13"/>
        <v>194</v>
      </c>
      <c r="AU10" s="97">
        <f t="shared" si="14"/>
        <v>0.8622222222222222</v>
      </c>
      <c r="AV10" s="116">
        <v>32</v>
      </c>
      <c r="AW10" s="116">
        <v>36</v>
      </c>
      <c r="AX10" s="116">
        <v>44</v>
      </c>
      <c r="AY10" s="116">
        <v>28</v>
      </c>
      <c r="AZ10" s="116">
        <v>17</v>
      </c>
      <c r="BA10" s="116">
        <v>40</v>
      </c>
      <c r="BB10" s="116"/>
      <c r="BC10" s="72">
        <f t="shared" si="15"/>
        <v>197</v>
      </c>
      <c r="BD10" s="73">
        <f t="shared" si="16"/>
        <v>0.8312236286919831</v>
      </c>
      <c r="BE10" s="116">
        <v>9</v>
      </c>
      <c r="BF10" s="116">
        <v>9</v>
      </c>
      <c r="BG10" s="116">
        <v>28</v>
      </c>
      <c r="BH10" s="116"/>
      <c r="BI10" s="116"/>
      <c r="BJ10" s="72">
        <f t="shared" si="9"/>
        <v>46</v>
      </c>
      <c r="BK10" s="73">
        <f t="shared" si="10"/>
        <v>0.7666666666666667</v>
      </c>
    </row>
    <row r="11" spans="1:63" ht="12.75">
      <c r="A11" s="118">
        <f t="shared" si="1"/>
        <v>6</v>
      </c>
      <c r="B11" s="118">
        <f t="shared" si="2"/>
        <v>7</v>
      </c>
      <c r="C11" s="119">
        <f t="shared" si="3"/>
        <v>6</v>
      </c>
      <c r="D11" s="101">
        <f t="shared" si="4"/>
        <v>6</v>
      </c>
      <c r="E11" s="101">
        <f t="shared" si="5"/>
        <v>6</v>
      </c>
      <c r="F11" s="101"/>
      <c r="G11" s="26">
        <v>8</v>
      </c>
      <c r="H11" s="29" t="str">
        <f>Attendance!B7</f>
        <v>Rio</v>
      </c>
      <c r="I11" s="29" t="str">
        <f>Attendance!C14</f>
        <v>Ryu</v>
      </c>
      <c r="J11" s="35" t="e">
        <f t="shared" si="11"/>
        <v>#NAME?</v>
      </c>
      <c r="K11" s="48">
        <f t="shared" si="6"/>
        <v>88.46153846153845</v>
      </c>
      <c r="L11" s="88">
        <v>5</v>
      </c>
      <c r="M11" s="88">
        <v>5</v>
      </c>
      <c r="N11" s="88">
        <v>5</v>
      </c>
      <c r="O11" s="88">
        <v>28</v>
      </c>
      <c r="P11" s="8">
        <v>26</v>
      </c>
      <c r="Q11" s="8">
        <v>3</v>
      </c>
      <c r="R11" s="88">
        <v>20</v>
      </c>
      <c r="S11" s="88">
        <v>16</v>
      </c>
      <c r="T11" s="88">
        <v>5</v>
      </c>
      <c r="U11" s="88">
        <v>18</v>
      </c>
      <c r="V11" s="88"/>
      <c r="W11" s="87">
        <f t="shared" si="0"/>
        <v>131</v>
      </c>
      <c r="X11" s="69">
        <f t="shared" si="7"/>
        <v>0.8238993710691824</v>
      </c>
      <c r="Y11" s="91">
        <v>18</v>
      </c>
      <c r="Z11" s="91">
        <v>36</v>
      </c>
      <c r="AA11" s="47">
        <v>22</v>
      </c>
      <c r="AB11" s="47">
        <v>40</v>
      </c>
      <c r="AC11" s="47">
        <v>40</v>
      </c>
      <c r="AD11" s="91">
        <v>29</v>
      </c>
      <c r="AE11" s="91">
        <v>10</v>
      </c>
      <c r="AF11" s="91">
        <v>40</v>
      </c>
      <c r="AG11" s="91">
        <v>38</v>
      </c>
      <c r="AH11" s="91">
        <v>23</v>
      </c>
      <c r="AI11" s="91">
        <v>20</v>
      </c>
      <c r="AJ11" s="91"/>
      <c r="AK11" s="68">
        <f t="shared" si="12"/>
        <v>316</v>
      </c>
      <c r="AL11" s="94">
        <f t="shared" si="8"/>
        <v>0.9186046511627907</v>
      </c>
      <c r="AM11" s="95">
        <v>16</v>
      </c>
      <c r="AN11" s="96">
        <f>Project!S11*4</f>
        <v>50</v>
      </c>
      <c r="AO11" s="56">
        <v>8</v>
      </c>
      <c r="AP11" s="56">
        <v>10</v>
      </c>
      <c r="AQ11" s="56">
        <v>56</v>
      </c>
      <c r="AR11" s="56">
        <v>57</v>
      </c>
      <c r="AS11" s="77"/>
      <c r="AT11" s="72">
        <f t="shared" si="13"/>
        <v>197</v>
      </c>
      <c r="AU11" s="97">
        <f t="shared" si="14"/>
        <v>0.8755555555555555</v>
      </c>
      <c r="AV11" s="116">
        <v>35</v>
      </c>
      <c r="AW11" s="116">
        <v>45.5</v>
      </c>
      <c r="AX11" s="116">
        <v>39</v>
      </c>
      <c r="AY11" s="116">
        <v>22</v>
      </c>
      <c r="AZ11" s="116">
        <v>19</v>
      </c>
      <c r="BA11" s="116">
        <v>40</v>
      </c>
      <c r="BB11" s="116"/>
      <c r="BC11" s="72">
        <f t="shared" si="15"/>
        <v>200.5</v>
      </c>
      <c r="BD11" s="73">
        <f t="shared" si="16"/>
        <v>0.8459915611814346</v>
      </c>
      <c r="BE11" s="116">
        <v>15</v>
      </c>
      <c r="BF11" s="116">
        <v>9</v>
      </c>
      <c r="BG11" s="116">
        <v>24</v>
      </c>
      <c r="BH11" s="116"/>
      <c r="BI11" s="116"/>
      <c r="BJ11" s="72">
        <f t="shared" si="9"/>
        <v>48</v>
      </c>
      <c r="BK11" s="73">
        <f t="shared" si="10"/>
        <v>0.8</v>
      </c>
    </row>
    <row r="12" spans="1:63" ht="12.75">
      <c r="A12" s="118">
        <f t="shared" si="1"/>
        <v>6</v>
      </c>
      <c r="B12" s="118">
        <f t="shared" si="2"/>
        <v>6</v>
      </c>
      <c r="C12" s="119">
        <f t="shared" si="3"/>
        <v>6</v>
      </c>
      <c r="D12" s="101">
        <f t="shared" si="4"/>
        <v>5</v>
      </c>
      <c r="E12" s="101">
        <f t="shared" si="5"/>
        <v>6</v>
      </c>
      <c r="F12" s="101"/>
      <c r="G12" s="30">
        <v>9</v>
      </c>
      <c r="H12" s="29" t="str">
        <f>Attendance!B12</f>
        <v>Ayla</v>
      </c>
      <c r="I12" s="29" t="str">
        <f>Attendance!C15</f>
        <v>Shin</v>
      </c>
      <c r="J12" s="83"/>
      <c r="K12" s="84"/>
      <c r="L12" s="88">
        <v>3</v>
      </c>
      <c r="M12" s="88">
        <v>5</v>
      </c>
      <c r="N12" s="88">
        <v>3</v>
      </c>
      <c r="O12" s="88">
        <v>32</v>
      </c>
      <c r="P12" s="8">
        <v>27</v>
      </c>
      <c r="Q12" s="8">
        <v>3</v>
      </c>
      <c r="R12" s="88">
        <v>15</v>
      </c>
      <c r="S12" s="88">
        <v>18</v>
      </c>
      <c r="T12" s="88">
        <v>5</v>
      </c>
      <c r="U12" s="88">
        <v>18</v>
      </c>
      <c r="V12" s="88">
        <v>5</v>
      </c>
      <c r="W12" s="87">
        <f t="shared" si="0"/>
        <v>134</v>
      </c>
      <c r="X12" s="90">
        <f t="shared" si="7"/>
        <v>0.8427672955974843</v>
      </c>
      <c r="Y12" s="91">
        <v>19</v>
      </c>
      <c r="Z12" s="91">
        <v>32</v>
      </c>
      <c r="AA12" s="47">
        <v>25</v>
      </c>
      <c r="AB12" s="47">
        <v>30</v>
      </c>
      <c r="AC12" s="47">
        <v>30</v>
      </c>
      <c r="AD12" s="91">
        <v>36</v>
      </c>
      <c r="AE12" s="91">
        <v>10</v>
      </c>
      <c r="AF12" s="91">
        <v>28</v>
      </c>
      <c r="AG12" s="91">
        <v>31</v>
      </c>
      <c r="AH12" s="91">
        <v>17</v>
      </c>
      <c r="AI12" s="91">
        <v>20</v>
      </c>
      <c r="AJ12" s="91"/>
      <c r="AK12" s="68">
        <f t="shared" si="12"/>
        <v>278</v>
      </c>
      <c r="AL12" s="94">
        <f t="shared" si="8"/>
        <v>0.8081395348837209</v>
      </c>
      <c r="AM12" s="95">
        <v>14</v>
      </c>
      <c r="AN12" s="96">
        <f>Project!S12*4</f>
        <v>60</v>
      </c>
      <c r="AO12" s="56">
        <v>6</v>
      </c>
      <c r="AP12" s="56">
        <v>7</v>
      </c>
      <c r="AQ12" s="56">
        <v>57</v>
      </c>
      <c r="AR12" s="56">
        <v>44</v>
      </c>
      <c r="AS12" s="77"/>
      <c r="AT12" s="72">
        <f t="shared" si="13"/>
        <v>188</v>
      </c>
      <c r="AU12" s="97">
        <f t="shared" si="14"/>
        <v>0.8355555555555556</v>
      </c>
      <c r="AV12" s="116">
        <v>35</v>
      </c>
      <c r="AW12" s="116">
        <v>28</v>
      </c>
      <c r="AX12" s="116">
        <v>39</v>
      </c>
      <c r="AY12" s="116">
        <v>13</v>
      </c>
      <c r="AZ12" s="116">
        <v>18</v>
      </c>
      <c r="BA12" s="116">
        <v>35</v>
      </c>
      <c r="BB12" s="116">
        <v>2</v>
      </c>
      <c r="BC12" s="72">
        <f t="shared" si="15"/>
        <v>170</v>
      </c>
      <c r="BD12" s="73">
        <f t="shared" si="16"/>
        <v>0.7172995780590717</v>
      </c>
      <c r="BE12" s="116">
        <v>12</v>
      </c>
      <c r="BF12" s="116">
        <v>9</v>
      </c>
      <c r="BG12" s="116">
        <v>29</v>
      </c>
      <c r="BH12" s="116"/>
      <c r="BI12" s="116"/>
      <c r="BJ12" s="72">
        <f t="shared" si="9"/>
        <v>50</v>
      </c>
      <c r="BK12" s="73">
        <f t="shared" si="10"/>
        <v>0.8333333333333334</v>
      </c>
    </row>
    <row r="13" spans="1:63" ht="12.75">
      <c r="A13" s="118">
        <f aca="true" t="shared" si="17" ref="A13:A19">VLOOKUP((W13/$W$4)*100,grades,2)</f>
        <v>0</v>
      </c>
      <c r="B13" s="118">
        <f aca="true" t="shared" si="18" ref="B13:B19">VLOOKUP((AK13/$AK$4)*100,grades,2)</f>
        <v>0</v>
      </c>
      <c r="C13" s="119">
        <f aca="true" t="shared" si="19" ref="C13:C19">VLOOKUP((AT13/$AT$4)*100,grades,2)</f>
        <v>0</v>
      </c>
      <c r="D13" s="101">
        <f t="shared" si="4"/>
        <v>0</v>
      </c>
      <c r="E13" s="101">
        <f t="shared" si="5"/>
        <v>0</v>
      </c>
      <c r="F13" s="101"/>
      <c r="G13" s="30">
        <v>11</v>
      </c>
      <c r="H13" s="29">
        <f>Attendance!B17</f>
        <v>0</v>
      </c>
      <c r="I13" s="29">
        <f>Attendance!C17</f>
        <v>0</v>
      </c>
      <c r="J13" s="83"/>
      <c r="K13" s="84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7">
        <f t="shared" si="0"/>
        <v>0</v>
      </c>
      <c r="X13" s="69">
        <f t="shared" si="7"/>
        <v>0</v>
      </c>
      <c r="Y13" s="91"/>
      <c r="Z13" s="91"/>
      <c r="AA13" s="47"/>
      <c r="AB13" s="47"/>
      <c r="AC13" s="47"/>
      <c r="AD13" s="91"/>
      <c r="AE13" s="91"/>
      <c r="AF13" s="91"/>
      <c r="AG13" s="91"/>
      <c r="AH13" s="91"/>
      <c r="AI13" s="91"/>
      <c r="AJ13" s="91"/>
      <c r="AK13" s="68">
        <f t="shared" si="12"/>
        <v>0</v>
      </c>
      <c r="AL13" s="94">
        <f t="shared" si="8"/>
        <v>0</v>
      </c>
      <c r="AM13" s="95"/>
      <c r="AN13" s="96"/>
      <c r="AO13" s="56"/>
      <c r="AP13" s="56"/>
      <c r="AQ13" s="56"/>
      <c r="AR13" s="56"/>
      <c r="AS13" s="77"/>
      <c r="AT13" s="72">
        <f aca="true" t="shared" si="20" ref="AT13:AT19">SUM(AM13:AS13)</f>
        <v>0</v>
      </c>
      <c r="AU13" s="97">
        <f t="shared" si="14"/>
        <v>0</v>
      </c>
      <c r="AV13" s="116"/>
      <c r="AW13" s="116"/>
      <c r="AX13" s="116"/>
      <c r="AY13" s="116"/>
      <c r="AZ13" s="116"/>
      <c r="BA13" s="116"/>
      <c r="BB13" s="116"/>
      <c r="BC13" s="72">
        <f t="shared" si="15"/>
        <v>0</v>
      </c>
      <c r="BD13" s="73">
        <f t="shared" si="16"/>
        <v>0</v>
      </c>
      <c r="BE13" s="116"/>
      <c r="BF13" s="116"/>
      <c r="BG13" s="116"/>
      <c r="BH13" s="116"/>
      <c r="BI13" s="116"/>
      <c r="BJ13" s="72">
        <f t="shared" si="9"/>
        <v>0</v>
      </c>
      <c r="BK13" s="73">
        <f t="shared" si="10"/>
        <v>0</v>
      </c>
    </row>
    <row r="14" spans="1:63" ht="12.75">
      <c r="A14" s="118">
        <f t="shared" si="17"/>
        <v>0</v>
      </c>
      <c r="B14" s="118">
        <f t="shared" si="18"/>
        <v>0</v>
      </c>
      <c r="C14" s="119">
        <f t="shared" si="19"/>
        <v>0</v>
      </c>
      <c r="D14" s="101">
        <f t="shared" si="4"/>
        <v>0</v>
      </c>
      <c r="E14" s="101">
        <f t="shared" si="5"/>
        <v>0</v>
      </c>
      <c r="F14" s="101"/>
      <c r="G14" s="26">
        <v>12</v>
      </c>
      <c r="H14" s="29">
        <f>Attendance!B17</f>
        <v>0</v>
      </c>
      <c r="I14" s="29">
        <f>Attendance!C17</f>
        <v>0</v>
      </c>
      <c r="J14" s="83"/>
      <c r="K14" s="84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7">
        <f t="shared" si="0"/>
        <v>0</v>
      </c>
      <c r="X14" s="69">
        <f t="shared" si="7"/>
        <v>0</v>
      </c>
      <c r="Y14" s="91"/>
      <c r="Z14" s="91"/>
      <c r="AA14" s="47"/>
      <c r="AB14" s="47"/>
      <c r="AC14" s="47"/>
      <c r="AD14" s="91"/>
      <c r="AE14" s="91"/>
      <c r="AF14" s="91"/>
      <c r="AG14" s="91"/>
      <c r="AH14" s="91"/>
      <c r="AI14" s="91"/>
      <c r="AJ14" s="91"/>
      <c r="AK14" s="68">
        <f t="shared" si="12"/>
        <v>0</v>
      </c>
      <c r="AL14" s="94">
        <f t="shared" si="8"/>
        <v>0</v>
      </c>
      <c r="AM14" s="95"/>
      <c r="AN14" s="96"/>
      <c r="AO14" s="56"/>
      <c r="AP14" s="56"/>
      <c r="AQ14" s="56"/>
      <c r="AR14" s="56"/>
      <c r="AS14" s="77"/>
      <c r="AT14" s="72">
        <f t="shared" si="20"/>
        <v>0</v>
      </c>
      <c r="AU14" s="97">
        <f t="shared" si="14"/>
        <v>0</v>
      </c>
      <c r="AV14" s="116"/>
      <c r="AW14" s="116"/>
      <c r="AX14" s="116"/>
      <c r="AY14" s="116"/>
      <c r="AZ14" s="116"/>
      <c r="BA14" s="116"/>
      <c r="BB14" s="116"/>
      <c r="BC14" s="72">
        <f t="shared" si="15"/>
        <v>0</v>
      </c>
      <c r="BD14" s="73">
        <f t="shared" si="16"/>
        <v>0</v>
      </c>
      <c r="BE14" s="116"/>
      <c r="BF14" s="112"/>
      <c r="BG14" s="116"/>
      <c r="BH14" s="116"/>
      <c r="BI14" s="116"/>
      <c r="BJ14" s="72">
        <f t="shared" si="9"/>
        <v>0</v>
      </c>
      <c r="BK14" s="73">
        <f t="shared" si="10"/>
        <v>0</v>
      </c>
    </row>
    <row r="15" spans="1:63" ht="12.75">
      <c r="A15" s="118">
        <f t="shared" si="17"/>
        <v>0</v>
      </c>
      <c r="B15" s="118">
        <f t="shared" si="18"/>
        <v>0</v>
      </c>
      <c r="C15" s="119">
        <f t="shared" si="19"/>
        <v>0</v>
      </c>
      <c r="D15" s="101">
        <f t="shared" si="4"/>
        <v>0</v>
      </c>
      <c r="E15" s="101">
        <f t="shared" si="5"/>
        <v>0</v>
      </c>
      <c r="F15" s="101"/>
      <c r="G15" s="30">
        <v>13</v>
      </c>
      <c r="H15" s="29">
        <f>Attendance!B18</f>
        <v>0</v>
      </c>
      <c r="I15" s="29">
        <f>Attendance!C18</f>
        <v>0</v>
      </c>
      <c r="J15" s="83"/>
      <c r="K15" s="84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7">
        <f t="shared" si="0"/>
        <v>0</v>
      </c>
      <c r="X15" s="69">
        <f t="shared" si="7"/>
        <v>0</v>
      </c>
      <c r="Y15" s="91"/>
      <c r="Z15" s="91"/>
      <c r="AA15" s="47"/>
      <c r="AB15" s="47"/>
      <c r="AC15" s="47"/>
      <c r="AD15" s="91"/>
      <c r="AE15" s="91"/>
      <c r="AF15" s="91"/>
      <c r="AG15" s="91"/>
      <c r="AH15" s="91"/>
      <c r="AI15" s="91"/>
      <c r="AJ15" s="91"/>
      <c r="AK15" s="68">
        <f t="shared" si="12"/>
        <v>0</v>
      </c>
      <c r="AL15" s="94">
        <f t="shared" si="8"/>
        <v>0</v>
      </c>
      <c r="AM15" s="95"/>
      <c r="AN15" s="96"/>
      <c r="AO15" s="56"/>
      <c r="AP15" s="56"/>
      <c r="AQ15" s="56"/>
      <c r="AR15" s="56"/>
      <c r="AS15" s="77"/>
      <c r="AT15" s="72">
        <f t="shared" si="20"/>
        <v>0</v>
      </c>
      <c r="AU15" s="97">
        <f t="shared" si="14"/>
        <v>0</v>
      </c>
      <c r="AV15" s="116"/>
      <c r="AW15" s="116"/>
      <c r="AX15" s="116"/>
      <c r="AY15" s="116"/>
      <c r="AZ15" s="116"/>
      <c r="BA15" s="116"/>
      <c r="BB15" s="116"/>
      <c r="BC15" s="72">
        <f t="shared" si="15"/>
        <v>0</v>
      </c>
      <c r="BD15" s="73">
        <f t="shared" si="16"/>
        <v>0</v>
      </c>
      <c r="BE15" s="116"/>
      <c r="BF15" s="112"/>
      <c r="BG15" s="116"/>
      <c r="BH15" s="116"/>
      <c r="BI15" s="116"/>
      <c r="BJ15" s="72">
        <f t="shared" si="9"/>
        <v>0</v>
      </c>
      <c r="BK15" s="73">
        <f t="shared" si="10"/>
        <v>0</v>
      </c>
    </row>
    <row r="16" spans="1:63" ht="12.75">
      <c r="A16" s="118">
        <f t="shared" si="17"/>
        <v>0</v>
      </c>
      <c r="B16" s="118">
        <f t="shared" si="18"/>
        <v>0</v>
      </c>
      <c r="C16" s="119">
        <f t="shared" si="19"/>
        <v>0</v>
      </c>
      <c r="D16" s="101">
        <f t="shared" si="4"/>
        <v>0</v>
      </c>
      <c r="E16" s="101">
        <f t="shared" si="5"/>
        <v>0</v>
      </c>
      <c r="F16" s="101"/>
      <c r="G16" s="26">
        <v>14</v>
      </c>
      <c r="H16" s="29">
        <f>Attendance!B19</f>
        <v>0</v>
      </c>
      <c r="I16" s="29">
        <f>Attendance!C19</f>
        <v>0</v>
      </c>
      <c r="J16" s="83"/>
      <c r="K16" s="84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7">
        <f t="shared" si="0"/>
        <v>0</v>
      </c>
      <c r="X16" s="69">
        <f t="shared" si="7"/>
        <v>0</v>
      </c>
      <c r="Y16" s="91"/>
      <c r="Z16" s="91"/>
      <c r="AA16" s="47"/>
      <c r="AB16" s="47"/>
      <c r="AC16" s="47"/>
      <c r="AD16" s="91"/>
      <c r="AE16" s="91"/>
      <c r="AF16" s="91"/>
      <c r="AG16" s="91"/>
      <c r="AH16" s="91"/>
      <c r="AI16" s="91"/>
      <c r="AJ16" s="91"/>
      <c r="AK16" s="68">
        <f t="shared" si="12"/>
        <v>0</v>
      </c>
      <c r="AL16" s="94">
        <f t="shared" si="8"/>
        <v>0</v>
      </c>
      <c r="AM16" s="95"/>
      <c r="AN16" s="96"/>
      <c r="AO16" s="56"/>
      <c r="AP16" s="56"/>
      <c r="AQ16" s="56"/>
      <c r="AR16" s="56"/>
      <c r="AS16" s="77"/>
      <c r="AT16" s="72">
        <f t="shared" si="20"/>
        <v>0</v>
      </c>
      <c r="AU16" s="97">
        <f t="shared" si="14"/>
        <v>0</v>
      </c>
      <c r="AV16" s="116"/>
      <c r="AW16" s="116"/>
      <c r="AX16" s="116"/>
      <c r="AY16" s="116"/>
      <c r="AZ16" s="116"/>
      <c r="BA16" s="116"/>
      <c r="BB16" s="116"/>
      <c r="BC16" s="72">
        <f t="shared" si="15"/>
        <v>0</v>
      </c>
      <c r="BD16" s="73">
        <f t="shared" si="16"/>
        <v>0</v>
      </c>
      <c r="BE16" s="116"/>
      <c r="BF16" s="112"/>
      <c r="BG16" s="116"/>
      <c r="BH16" s="116"/>
      <c r="BI16" s="116"/>
      <c r="BJ16" s="72">
        <f t="shared" si="9"/>
        <v>0</v>
      </c>
      <c r="BK16" s="73">
        <f t="shared" si="10"/>
        <v>0</v>
      </c>
    </row>
    <row r="17" spans="1:63" ht="12.75">
      <c r="A17" s="118">
        <f t="shared" si="17"/>
        <v>0</v>
      </c>
      <c r="B17" s="118">
        <f t="shared" si="18"/>
        <v>0</v>
      </c>
      <c r="C17" s="118">
        <f t="shared" si="19"/>
        <v>0</v>
      </c>
      <c r="D17" s="101">
        <f t="shared" si="4"/>
        <v>0</v>
      </c>
      <c r="E17" s="101">
        <f t="shared" si="5"/>
        <v>0</v>
      </c>
      <c r="F17" s="63"/>
      <c r="G17" s="30">
        <v>15</v>
      </c>
      <c r="H17" s="29">
        <f>Attendance!B20</f>
        <v>0</v>
      </c>
      <c r="I17" s="29">
        <f>Attendance!C20</f>
        <v>0</v>
      </c>
      <c r="J17" s="83"/>
      <c r="K17" s="84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87">
        <f t="shared" si="0"/>
        <v>0</v>
      </c>
      <c r="X17" s="69">
        <f t="shared" si="7"/>
        <v>0</v>
      </c>
      <c r="Y17" s="47"/>
      <c r="Z17" s="47"/>
      <c r="AA17" s="47"/>
      <c r="AB17" s="47"/>
      <c r="AC17" s="47"/>
      <c r="AD17" s="91"/>
      <c r="AE17" s="91"/>
      <c r="AF17" s="91"/>
      <c r="AG17" s="91"/>
      <c r="AH17" s="91"/>
      <c r="AI17" s="91"/>
      <c r="AJ17" s="47"/>
      <c r="AK17" s="68">
        <f t="shared" si="12"/>
        <v>0</v>
      </c>
      <c r="AL17" s="69">
        <f t="shared" si="8"/>
        <v>0</v>
      </c>
      <c r="AM17" s="95"/>
      <c r="AN17" s="56"/>
      <c r="AO17" s="56"/>
      <c r="AP17" s="56"/>
      <c r="AQ17" s="56"/>
      <c r="AR17" s="56"/>
      <c r="AS17" s="77"/>
      <c r="AT17" s="72">
        <f t="shared" si="20"/>
        <v>0</v>
      </c>
      <c r="AU17" s="73">
        <f t="shared" si="14"/>
        <v>0</v>
      </c>
      <c r="AV17" s="116"/>
      <c r="AW17" s="116"/>
      <c r="AX17" s="116"/>
      <c r="AY17" s="116"/>
      <c r="AZ17" s="116"/>
      <c r="BA17" s="116"/>
      <c r="BB17" s="116"/>
      <c r="BC17" s="72">
        <f t="shared" si="15"/>
        <v>0</v>
      </c>
      <c r="BD17" s="73">
        <f t="shared" si="16"/>
        <v>0</v>
      </c>
      <c r="BE17" s="116"/>
      <c r="BF17" s="111"/>
      <c r="BG17" s="116"/>
      <c r="BH17" s="116"/>
      <c r="BI17" s="116"/>
      <c r="BJ17" s="72">
        <f t="shared" si="9"/>
        <v>0</v>
      </c>
      <c r="BK17" s="73">
        <f t="shared" si="10"/>
        <v>0</v>
      </c>
    </row>
    <row r="18" spans="1:63" ht="12.75">
      <c r="A18" s="118">
        <f t="shared" si="17"/>
        <v>0</v>
      </c>
      <c r="B18" s="118">
        <f t="shared" si="18"/>
        <v>0</v>
      </c>
      <c r="C18" s="118">
        <f t="shared" si="19"/>
        <v>0</v>
      </c>
      <c r="D18" s="101">
        <f t="shared" si="4"/>
        <v>0</v>
      </c>
      <c r="E18" s="101">
        <f t="shared" si="5"/>
        <v>0</v>
      </c>
      <c r="F18" s="63"/>
      <c r="G18" s="26">
        <v>16</v>
      </c>
      <c r="H18" s="29">
        <f>Attendance!B21</f>
        <v>0</v>
      </c>
      <c r="I18" s="29">
        <f>Attendance!C21</f>
        <v>0</v>
      </c>
      <c r="J18" s="83"/>
      <c r="K18" s="84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87">
        <f t="shared" si="0"/>
        <v>0</v>
      </c>
      <c r="X18" s="69">
        <f t="shared" si="7"/>
        <v>0</v>
      </c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68">
        <f t="shared" si="12"/>
        <v>0</v>
      </c>
      <c r="AL18" s="69">
        <f t="shared" si="8"/>
        <v>0</v>
      </c>
      <c r="AM18" s="95"/>
      <c r="AN18" s="56"/>
      <c r="AO18" s="56"/>
      <c r="AP18" s="56"/>
      <c r="AQ18" s="56"/>
      <c r="AR18" s="56"/>
      <c r="AS18" s="77"/>
      <c r="AT18" s="72">
        <f t="shared" si="20"/>
        <v>0</v>
      </c>
      <c r="AU18" s="73">
        <f t="shared" si="14"/>
        <v>0</v>
      </c>
      <c r="AV18" s="116"/>
      <c r="AW18" s="116"/>
      <c r="AX18" s="116"/>
      <c r="AY18" s="116"/>
      <c r="AZ18" s="116"/>
      <c r="BA18" s="116"/>
      <c r="BB18" s="116"/>
      <c r="BC18" s="72">
        <f t="shared" si="15"/>
        <v>0</v>
      </c>
      <c r="BD18" s="73">
        <f t="shared" si="16"/>
        <v>0</v>
      </c>
      <c r="BE18" s="116"/>
      <c r="BF18" s="111"/>
      <c r="BG18" s="116"/>
      <c r="BH18" s="116"/>
      <c r="BI18" s="116"/>
      <c r="BJ18" s="72">
        <f t="shared" si="9"/>
        <v>0</v>
      </c>
      <c r="BK18" s="73">
        <f t="shared" si="10"/>
        <v>0</v>
      </c>
    </row>
    <row r="19" spans="1:63" ht="12.75">
      <c r="A19" s="118">
        <f t="shared" si="17"/>
        <v>0</v>
      </c>
      <c r="B19" s="118">
        <f t="shared" si="18"/>
        <v>0</v>
      </c>
      <c r="C19" s="118">
        <f t="shared" si="19"/>
        <v>0</v>
      </c>
      <c r="D19" s="101">
        <f t="shared" si="4"/>
        <v>0</v>
      </c>
      <c r="E19" s="101">
        <f t="shared" si="5"/>
        <v>0</v>
      </c>
      <c r="F19" s="63"/>
      <c r="G19" s="30">
        <v>17</v>
      </c>
      <c r="H19" s="29">
        <f>Attendance!B22</f>
        <v>0</v>
      </c>
      <c r="I19" s="29">
        <f>Attendance!C22</f>
        <v>0</v>
      </c>
      <c r="J19" s="83"/>
      <c r="K19" s="84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87">
        <f t="shared" si="0"/>
        <v>0</v>
      </c>
      <c r="X19" s="69">
        <f t="shared" si="7"/>
        <v>0</v>
      </c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68">
        <f t="shared" si="12"/>
        <v>0</v>
      </c>
      <c r="AL19" s="69">
        <f t="shared" si="8"/>
        <v>0</v>
      </c>
      <c r="AM19" s="95"/>
      <c r="AN19" s="56"/>
      <c r="AO19" s="56"/>
      <c r="AP19" s="56"/>
      <c r="AQ19" s="56"/>
      <c r="AR19" s="56"/>
      <c r="AS19" s="77"/>
      <c r="AT19" s="72">
        <f t="shared" si="20"/>
        <v>0</v>
      </c>
      <c r="AU19" s="73">
        <f t="shared" si="14"/>
        <v>0</v>
      </c>
      <c r="AV19" s="116"/>
      <c r="AW19" s="116"/>
      <c r="AX19" s="116"/>
      <c r="AY19" s="116"/>
      <c r="AZ19" s="116"/>
      <c r="BA19" s="116"/>
      <c r="BB19" s="116"/>
      <c r="BC19" s="72">
        <f t="shared" si="15"/>
        <v>0</v>
      </c>
      <c r="BD19" s="73">
        <f t="shared" si="16"/>
        <v>0</v>
      </c>
      <c r="BE19" s="116"/>
      <c r="BF19" s="111"/>
      <c r="BG19" s="116"/>
      <c r="BH19" s="116"/>
      <c r="BI19" s="116"/>
      <c r="BJ19" s="72">
        <f t="shared" si="9"/>
        <v>0</v>
      </c>
      <c r="BK19" s="73">
        <f t="shared" si="10"/>
        <v>0</v>
      </c>
    </row>
    <row r="20" spans="12:63" ht="13.5" thickBot="1">
      <c r="L20" s="106">
        <f aca="true" t="shared" si="21" ref="L20:R20">AVERAGE(L5:L12)</f>
        <v>4.625</v>
      </c>
      <c r="M20" s="106">
        <f t="shared" si="21"/>
        <v>4.75</v>
      </c>
      <c r="N20" s="106">
        <f t="shared" si="21"/>
        <v>4.75</v>
      </c>
      <c r="O20" s="106">
        <f t="shared" si="21"/>
        <v>31.625</v>
      </c>
      <c r="P20" s="26">
        <f t="shared" si="21"/>
        <v>28.375</v>
      </c>
      <c r="Q20" s="106">
        <f t="shared" si="21"/>
        <v>3</v>
      </c>
      <c r="R20" s="106">
        <f t="shared" si="21"/>
        <v>18.375</v>
      </c>
      <c r="S20" s="106">
        <f aca="true" t="shared" si="22" ref="S20:BK20">AVERAGE(S5:S12)</f>
        <v>18.75</v>
      </c>
      <c r="T20" s="106">
        <f t="shared" si="22"/>
        <v>5</v>
      </c>
      <c r="U20" s="106">
        <f t="shared" si="22"/>
        <v>17.5</v>
      </c>
      <c r="V20" s="106">
        <f t="shared" si="22"/>
        <v>3</v>
      </c>
      <c r="W20" s="106">
        <f t="shared" si="22"/>
        <v>137.5</v>
      </c>
      <c r="X20" s="106">
        <f t="shared" si="22"/>
        <v>0.8647798742138365</v>
      </c>
      <c r="Y20" s="106">
        <f t="shared" si="22"/>
        <v>18.125</v>
      </c>
      <c r="Z20" s="106">
        <f t="shared" si="22"/>
        <v>31</v>
      </c>
      <c r="AA20" s="106">
        <f t="shared" si="22"/>
        <v>21.625</v>
      </c>
      <c r="AB20" s="106">
        <f t="shared" si="22"/>
        <v>32.375</v>
      </c>
      <c r="AC20" s="106">
        <f t="shared" si="22"/>
        <v>35.875</v>
      </c>
      <c r="AD20" s="106">
        <f t="shared" si="22"/>
        <v>29.625</v>
      </c>
      <c r="AE20" s="106">
        <f t="shared" si="22"/>
        <v>9.5</v>
      </c>
      <c r="AF20" s="26">
        <f t="shared" si="22"/>
        <v>39.375</v>
      </c>
      <c r="AG20" s="26">
        <f t="shared" si="22"/>
        <v>35.875</v>
      </c>
      <c r="AH20" s="26">
        <f t="shared" si="22"/>
        <v>22.75</v>
      </c>
      <c r="AI20" s="26">
        <f t="shared" si="22"/>
        <v>19.25</v>
      </c>
      <c r="AJ20" s="26">
        <f t="shared" si="22"/>
        <v>5</v>
      </c>
      <c r="AK20" s="26">
        <f t="shared" si="22"/>
        <v>296</v>
      </c>
      <c r="AL20" s="106">
        <f t="shared" si="22"/>
        <v>0.8604651162790697</v>
      </c>
      <c r="AM20" s="106">
        <f t="shared" si="22"/>
        <v>16</v>
      </c>
      <c r="AN20" s="106">
        <f t="shared" si="22"/>
        <v>60.25</v>
      </c>
      <c r="AO20" s="106">
        <f t="shared" si="22"/>
        <v>7.25</v>
      </c>
      <c r="AP20" s="106">
        <f t="shared" si="22"/>
        <v>8.25</v>
      </c>
      <c r="AQ20" s="106">
        <f t="shared" si="22"/>
        <v>53.5</v>
      </c>
      <c r="AR20" s="106">
        <f t="shared" si="22"/>
        <v>52</v>
      </c>
      <c r="AS20" s="106" t="e">
        <f t="shared" si="22"/>
        <v>#DIV/0!</v>
      </c>
      <c r="AT20" s="26">
        <f t="shared" si="22"/>
        <v>197.25</v>
      </c>
      <c r="AU20" s="121">
        <f t="shared" si="22"/>
        <v>0.8766666666666667</v>
      </c>
      <c r="AV20" s="26">
        <f t="shared" si="22"/>
        <v>35.125</v>
      </c>
      <c r="AW20" s="26">
        <f t="shared" si="22"/>
        <v>33.25</v>
      </c>
      <c r="AX20" s="26">
        <f t="shared" si="22"/>
        <v>36.75</v>
      </c>
      <c r="AY20" s="26">
        <f t="shared" si="22"/>
        <v>19.375</v>
      </c>
      <c r="AZ20" s="26">
        <f t="shared" si="22"/>
        <v>18.875</v>
      </c>
      <c r="BA20" s="26">
        <f t="shared" si="22"/>
        <v>40.375</v>
      </c>
      <c r="BB20" s="26">
        <f t="shared" si="22"/>
        <v>2</v>
      </c>
      <c r="BC20" s="26">
        <f t="shared" si="22"/>
        <v>184</v>
      </c>
      <c r="BD20" s="121">
        <f t="shared" si="22"/>
        <v>0.7763713080168776</v>
      </c>
      <c r="BE20" s="26">
        <f t="shared" si="22"/>
        <v>12.75</v>
      </c>
      <c r="BF20" s="26">
        <f t="shared" si="22"/>
        <v>9.25</v>
      </c>
      <c r="BG20" s="26">
        <f t="shared" si="22"/>
        <v>26.25</v>
      </c>
      <c r="BH20" s="26" t="e">
        <f t="shared" si="22"/>
        <v>#DIV/0!</v>
      </c>
      <c r="BI20" s="26" t="e">
        <f t="shared" si="22"/>
        <v>#DIV/0!</v>
      </c>
      <c r="BJ20" s="26">
        <f t="shared" si="22"/>
        <v>48.25</v>
      </c>
      <c r="BK20" s="26">
        <f t="shared" si="22"/>
        <v>0.8041666666666666</v>
      </c>
    </row>
    <row r="21" spans="8:22" ht="13.5" thickBot="1">
      <c r="H21" s="18" t="s">
        <v>2</v>
      </c>
      <c r="I21" s="103"/>
      <c r="J21" s="19"/>
      <c r="T21" s="105"/>
      <c r="U21" s="105"/>
      <c r="V21" s="105"/>
    </row>
    <row r="22" spans="8:10" ht="13.5" thickBot="1">
      <c r="H22" s="20">
        <v>0</v>
      </c>
      <c r="I22" s="21">
        <v>0</v>
      </c>
      <c r="J22" s="21" t="s">
        <v>3</v>
      </c>
    </row>
    <row r="23" spans="8:10" ht="12.75">
      <c r="H23" s="20">
        <v>0.1</v>
      </c>
      <c r="I23" s="21">
        <v>1</v>
      </c>
      <c r="J23" s="21" t="s">
        <v>3</v>
      </c>
    </row>
    <row r="24" spans="8:10" ht="12.75">
      <c r="H24" s="89">
        <v>50</v>
      </c>
      <c r="I24" s="23">
        <v>2</v>
      </c>
      <c r="J24" s="23" t="s">
        <v>4</v>
      </c>
    </row>
    <row r="25" spans="8:64" ht="12.75">
      <c r="H25" s="22">
        <v>55</v>
      </c>
      <c r="I25" s="23">
        <v>3</v>
      </c>
      <c r="J25" s="23" t="s">
        <v>49</v>
      </c>
      <c r="BL25" s="109"/>
    </row>
    <row r="26" spans="8:64" ht="12.75">
      <c r="H26" s="22">
        <v>60</v>
      </c>
      <c r="I26" s="23">
        <v>4</v>
      </c>
      <c r="J26" s="23" t="s">
        <v>5</v>
      </c>
      <c r="BL26" s="109"/>
    </row>
    <row r="27" spans="8:64" ht="12.75">
      <c r="H27" s="22">
        <v>65</v>
      </c>
      <c r="I27" s="23">
        <v>4</v>
      </c>
      <c r="J27" s="23" t="s">
        <v>6</v>
      </c>
      <c r="BL27" s="109"/>
    </row>
    <row r="28" spans="8:64" ht="12.75">
      <c r="H28" s="22">
        <v>70</v>
      </c>
      <c r="I28" s="23">
        <v>5</v>
      </c>
      <c r="J28" s="23" t="s">
        <v>50</v>
      </c>
      <c r="BL28" s="109"/>
    </row>
    <row r="29" spans="8:64" ht="12.75">
      <c r="H29" s="22">
        <v>75</v>
      </c>
      <c r="I29" s="23">
        <v>5</v>
      </c>
      <c r="J29" s="23" t="s">
        <v>7</v>
      </c>
      <c r="BL29" s="109"/>
    </row>
    <row r="30" spans="8:64" ht="12.75">
      <c r="H30" s="22">
        <v>80</v>
      </c>
      <c r="I30" s="23">
        <v>6</v>
      </c>
      <c r="J30" s="23" t="s">
        <v>8</v>
      </c>
      <c r="BL30" s="109"/>
    </row>
    <row r="31" spans="8:10" ht="12.75">
      <c r="H31" s="22">
        <v>85</v>
      </c>
      <c r="I31" s="23">
        <v>6</v>
      </c>
      <c r="J31" s="23" t="s">
        <v>51</v>
      </c>
    </row>
    <row r="32" spans="8:10" ht="12.75">
      <c r="H32" s="22">
        <v>90</v>
      </c>
      <c r="I32" s="23">
        <v>7</v>
      </c>
      <c r="J32" s="23" t="s">
        <v>9</v>
      </c>
    </row>
    <row r="33" spans="8:10" ht="13.5" thickBot="1">
      <c r="H33" s="24">
        <v>95</v>
      </c>
      <c r="I33" s="25">
        <v>7</v>
      </c>
      <c r="J33" s="25" t="s">
        <v>10</v>
      </c>
    </row>
  </sheetData>
  <mergeCells count="1">
    <mergeCell ref="J3:J4"/>
  </mergeCells>
  <printOptions/>
  <pageMargins left="0.75" right="0.75" top="1" bottom="1" header="0.5" footer="0.5"/>
  <pageSetup horizontalDpi="96" verticalDpi="96" orientation="portrait" r:id="rId3"/>
  <ignoredErrors>
    <ignoredError sqref="L20:N20 Q20 S20:U20" formulaRange="1"/>
    <ignoredError sqref="R20" formula="1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workbookViewId="0" topLeftCell="A1">
      <pane ySplit="3" topLeftCell="BM4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3.00390625" style="37" bestFit="1" customWidth="1"/>
    <col min="2" max="2" width="10.00390625" style="37" customWidth="1"/>
    <col min="3" max="3" width="12.57421875" style="37" bestFit="1" customWidth="1"/>
    <col min="4" max="5" width="4.57421875" style="37" customWidth="1"/>
    <col min="6" max="6" width="5.57421875" style="37" customWidth="1"/>
    <col min="7" max="7" width="5.7109375" style="37" customWidth="1"/>
    <col min="8" max="8" width="5.140625" style="37" bestFit="1" customWidth="1"/>
    <col min="9" max="9" width="6.00390625" style="37" bestFit="1" customWidth="1"/>
    <col min="10" max="12" width="5.140625" style="37" bestFit="1" customWidth="1"/>
    <col min="13" max="18" width="5.8515625" style="37" bestFit="1" customWidth="1"/>
    <col min="19" max="19" width="4.57421875" style="37" bestFit="1" customWidth="1"/>
    <col min="20" max="20" width="56.140625" style="39" bestFit="1" customWidth="1"/>
    <col min="21" max="16384" width="17.8515625" style="37" customWidth="1"/>
  </cols>
  <sheetData>
    <row r="1" ht="15">
      <c r="B1" s="37" t="s">
        <v>45</v>
      </c>
    </row>
    <row r="2" spans="1:20" s="61" customFormat="1" ht="99.75">
      <c r="A2" s="57"/>
      <c r="B2" s="58" t="s">
        <v>23</v>
      </c>
      <c r="C2" s="57"/>
      <c r="D2" s="59" t="s">
        <v>24</v>
      </c>
      <c r="E2" s="59" t="s">
        <v>42</v>
      </c>
      <c r="F2" s="59" t="s">
        <v>25</v>
      </c>
      <c r="G2" s="59" t="s">
        <v>26</v>
      </c>
      <c r="H2" s="98" t="s">
        <v>53</v>
      </c>
      <c r="I2" s="99" t="s">
        <v>54</v>
      </c>
      <c r="J2" s="99" t="s">
        <v>55</v>
      </c>
      <c r="K2" s="99" t="s">
        <v>56</v>
      </c>
      <c r="L2" s="100" t="s">
        <v>57</v>
      </c>
      <c r="M2" s="59" t="s">
        <v>28</v>
      </c>
      <c r="N2" s="59" t="s">
        <v>29</v>
      </c>
      <c r="O2" s="126" t="s">
        <v>30</v>
      </c>
      <c r="P2" s="127"/>
      <c r="Q2" s="128"/>
      <c r="R2" s="59" t="s">
        <v>31</v>
      </c>
      <c r="S2" s="59" t="s">
        <v>19</v>
      </c>
      <c r="T2" s="60" t="s">
        <v>20</v>
      </c>
    </row>
    <row r="3" spans="1:19" ht="15">
      <c r="A3" s="3"/>
      <c r="B3" s="38" t="s">
        <v>13</v>
      </c>
      <c r="C3" s="38" t="s">
        <v>14</v>
      </c>
      <c r="D3" s="40" t="s">
        <v>21</v>
      </c>
      <c r="E3" s="40" t="s">
        <v>21</v>
      </c>
      <c r="F3" s="40">
        <v>3</v>
      </c>
      <c r="G3" s="37">
        <v>4</v>
      </c>
      <c r="H3" s="40">
        <v>2</v>
      </c>
      <c r="I3" s="40">
        <v>2</v>
      </c>
      <c r="J3" s="40">
        <v>2</v>
      </c>
      <c r="K3" s="40">
        <v>2</v>
      </c>
      <c r="L3" s="40">
        <v>2</v>
      </c>
      <c r="M3" s="40"/>
      <c r="N3" s="40"/>
      <c r="O3" s="40"/>
      <c r="P3" s="40"/>
      <c r="Q3" s="40"/>
      <c r="R3" s="40"/>
      <c r="S3" s="40">
        <f>SUM(F3:R3)</f>
        <v>17</v>
      </c>
    </row>
    <row r="4" spans="1:20" ht="15">
      <c r="A4" s="3">
        <v>1</v>
      </c>
      <c r="B4" s="49" t="str">
        <f>Attendance!B7</f>
        <v>Rio</v>
      </c>
      <c r="C4" s="49" t="str">
        <f>Attendance!C7</f>
        <v>Miki</v>
      </c>
      <c r="D4" s="51" t="s">
        <v>74</v>
      </c>
      <c r="E4" s="51" t="s">
        <v>74</v>
      </c>
      <c r="F4" s="51">
        <v>2</v>
      </c>
      <c r="G4" s="51">
        <v>4</v>
      </c>
      <c r="H4" s="74">
        <v>2</v>
      </c>
      <c r="I4" s="74">
        <v>2</v>
      </c>
      <c r="J4" s="74">
        <v>2</v>
      </c>
      <c r="K4" s="74">
        <v>2</v>
      </c>
      <c r="L4" s="74">
        <v>1.5</v>
      </c>
      <c r="M4" s="51"/>
      <c r="N4" s="51"/>
      <c r="O4" s="51"/>
      <c r="P4" s="51"/>
      <c r="Q4" s="51"/>
      <c r="R4" s="51"/>
      <c r="S4" s="52">
        <f>SUM(F4:R4)</f>
        <v>15.5</v>
      </c>
      <c r="T4" s="53"/>
    </row>
    <row r="5" spans="1:20" ht="15">
      <c r="A5" s="5">
        <v>2</v>
      </c>
      <c r="B5" s="49" t="str">
        <f>Attendance!B8</f>
        <v>Ali</v>
      </c>
      <c r="C5" s="49" t="str">
        <f>Attendance!C8</f>
        <v>Miller</v>
      </c>
      <c r="D5" s="51" t="s">
        <v>74</v>
      </c>
      <c r="E5" s="51"/>
      <c r="F5" s="51">
        <v>3</v>
      </c>
      <c r="G5" s="51">
        <v>4</v>
      </c>
      <c r="H5" s="74">
        <v>2</v>
      </c>
      <c r="I5" s="74">
        <v>1.5</v>
      </c>
      <c r="J5" s="74">
        <v>2</v>
      </c>
      <c r="K5" s="74">
        <v>1.5</v>
      </c>
      <c r="L5" s="74">
        <v>2</v>
      </c>
      <c r="M5" s="51"/>
      <c r="N5" s="51"/>
      <c r="O5" s="51"/>
      <c r="P5" s="51"/>
      <c r="Q5" s="51"/>
      <c r="R5" s="51"/>
      <c r="S5" s="52">
        <f aca="true" t="shared" si="0" ref="S5:S11">SUM(F5:R5)</f>
        <v>16</v>
      </c>
      <c r="T5" s="53"/>
    </row>
    <row r="6" spans="1:20" ht="15">
      <c r="A6" s="5">
        <v>3</v>
      </c>
      <c r="B6" s="49" t="str">
        <f>Attendance!B9</f>
        <v>Takaaki</v>
      </c>
      <c r="C6" s="49" t="str">
        <f>Attendance!C9</f>
        <v>Niimi</v>
      </c>
      <c r="D6" s="51" t="s">
        <v>74</v>
      </c>
      <c r="E6" s="51" t="s">
        <v>74</v>
      </c>
      <c r="F6" s="74">
        <v>3</v>
      </c>
      <c r="G6" s="74">
        <v>4</v>
      </c>
      <c r="H6" s="74">
        <v>1.5</v>
      </c>
      <c r="I6" s="74">
        <v>2</v>
      </c>
      <c r="J6" s="74">
        <v>1</v>
      </c>
      <c r="K6" s="74">
        <v>1.5</v>
      </c>
      <c r="L6" s="74">
        <v>2</v>
      </c>
      <c r="M6" s="50"/>
      <c r="N6" s="50"/>
      <c r="O6" s="50"/>
      <c r="P6" s="50"/>
      <c r="Q6" s="50"/>
      <c r="R6" s="50"/>
      <c r="S6" s="52">
        <f t="shared" si="0"/>
        <v>15</v>
      </c>
      <c r="T6" s="53"/>
    </row>
    <row r="7" spans="1:20" ht="15">
      <c r="A7" s="3">
        <v>4</v>
      </c>
      <c r="B7" s="49" t="str">
        <f>Attendance!B10</f>
        <v>Saki</v>
      </c>
      <c r="C7" s="49" t="str">
        <f>Attendance!C10</f>
        <v>Okui</v>
      </c>
      <c r="D7" s="51" t="s">
        <v>74</v>
      </c>
      <c r="E7" s="51"/>
      <c r="F7" s="74">
        <v>3</v>
      </c>
      <c r="G7" s="51">
        <v>4</v>
      </c>
      <c r="H7" s="74">
        <v>2</v>
      </c>
      <c r="I7" s="74">
        <v>2</v>
      </c>
      <c r="J7" s="74">
        <v>2</v>
      </c>
      <c r="K7" s="74">
        <v>2</v>
      </c>
      <c r="L7" s="74">
        <v>2</v>
      </c>
      <c r="M7" s="51"/>
      <c r="N7" s="51"/>
      <c r="O7" s="51"/>
      <c r="P7" s="51"/>
      <c r="Q7" s="51"/>
      <c r="R7" s="51"/>
      <c r="S7" s="52">
        <f t="shared" si="0"/>
        <v>17</v>
      </c>
      <c r="T7" s="53"/>
    </row>
    <row r="8" spans="1:20" ht="15" hidden="1">
      <c r="A8" s="5">
        <v>5</v>
      </c>
      <c r="B8" s="49" t="str">
        <f>Attendance!B11</f>
        <v>Sofina</v>
      </c>
      <c r="C8" s="49" t="str">
        <f>Attendance!C11</f>
        <v>Otawara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2">
        <f t="shared" si="0"/>
        <v>0</v>
      </c>
      <c r="T8" s="53"/>
    </row>
    <row r="9" spans="1:20" ht="15">
      <c r="A9" s="5">
        <v>6</v>
      </c>
      <c r="B9" s="49" t="str">
        <f>Attendance!B12</f>
        <v>Ayla</v>
      </c>
      <c r="C9" s="49" t="str">
        <f>Attendance!C12</f>
        <v>Oum</v>
      </c>
      <c r="D9" s="51" t="s">
        <v>74</v>
      </c>
      <c r="E9" s="51"/>
      <c r="F9" s="51">
        <v>3</v>
      </c>
      <c r="G9" s="51">
        <v>4</v>
      </c>
      <c r="H9" s="51">
        <v>2</v>
      </c>
      <c r="I9" s="51">
        <v>1</v>
      </c>
      <c r="J9" s="51">
        <v>2</v>
      </c>
      <c r="K9" s="51">
        <v>2</v>
      </c>
      <c r="L9" s="51">
        <v>2</v>
      </c>
      <c r="M9" s="51"/>
      <c r="N9" s="51"/>
      <c r="O9" s="51"/>
      <c r="P9" s="51"/>
      <c r="Q9" s="51"/>
      <c r="R9" s="51"/>
      <c r="S9" s="52">
        <f t="shared" si="0"/>
        <v>16</v>
      </c>
      <c r="T9" s="53"/>
    </row>
    <row r="10" spans="1:20" ht="15.75">
      <c r="A10" s="3">
        <v>7</v>
      </c>
      <c r="B10" s="49" t="str">
        <f>Attendance!B13</f>
        <v>Kai</v>
      </c>
      <c r="C10" s="49" t="str">
        <f>Attendance!C13</f>
        <v>Phillips</v>
      </c>
      <c r="D10" s="51" t="s">
        <v>74</v>
      </c>
      <c r="E10" s="51" t="s">
        <v>74</v>
      </c>
      <c r="F10" s="51">
        <v>3</v>
      </c>
      <c r="G10" s="51">
        <v>4</v>
      </c>
      <c r="H10" s="51">
        <v>2</v>
      </c>
      <c r="I10" s="51">
        <v>0</v>
      </c>
      <c r="J10" s="51">
        <v>2</v>
      </c>
      <c r="K10" s="51">
        <v>0.5</v>
      </c>
      <c r="L10" s="51">
        <v>2</v>
      </c>
      <c r="M10" s="51"/>
      <c r="N10" s="51"/>
      <c r="O10" s="51"/>
      <c r="P10" s="51"/>
      <c r="Q10" s="54"/>
      <c r="R10" s="51"/>
      <c r="S10" s="52">
        <f t="shared" si="0"/>
        <v>13.5</v>
      </c>
      <c r="T10" s="53"/>
    </row>
    <row r="11" spans="1:20" ht="15">
      <c r="A11" s="5">
        <v>8</v>
      </c>
      <c r="B11" s="49" t="str">
        <f>Attendance!B14</f>
        <v>Daniel</v>
      </c>
      <c r="C11" s="49" t="str">
        <f>Attendance!C14</f>
        <v>Ryu</v>
      </c>
      <c r="D11" s="51" t="s">
        <v>74</v>
      </c>
      <c r="E11" s="51" t="s">
        <v>74</v>
      </c>
      <c r="F11" s="51">
        <v>2</v>
      </c>
      <c r="G11" s="51">
        <v>4</v>
      </c>
      <c r="H11" s="51">
        <v>2</v>
      </c>
      <c r="I11" s="51">
        <v>0</v>
      </c>
      <c r="J11" s="51">
        <v>1.5</v>
      </c>
      <c r="K11" s="51">
        <v>1.5</v>
      </c>
      <c r="L11" s="51">
        <v>1.5</v>
      </c>
      <c r="M11" s="51"/>
      <c r="N11" s="51"/>
      <c r="O11" s="51"/>
      <c r="P11" s="51"/>
      <c r="Q11" s="51"/>
      <c r="R11" s="51"/>
      <c r="S11" s="52">
        <f t="shared" si="0"/>
        <v>12.5</v>
      </c>
      <c r="T11" s="53"/>
    </row>
    <row r="12" spans="1:20" ht="15">
      <c r="A12" s="5">
        <v>9</v>
      </c>
      <c r="B12" s="49" t="str">
        <f>Attendance!B15</f>
        <v>Mana</v>
      </c>
      <c r="C12" s="49" t="str">
        <f>Attendance!C15</f>
        <v>Shin</v>
      </c>
      <c r="D12" s="51" t="s">
        <v>74</v>
      </c>
      <c r="E12" s="51" t="s">
        <v>74</v>
      </c>
      <c r="F12" s="51">
        <v>3</v>
      </c>
      <c r="G12" s="51">
        <v>3</v>
      </c>
      <c r="H12" s="51">
        <v>1.5</v>
      </c>
      <c r="I12" s="51">
        <v>2</v>
      </c>
      <c r="J12" s="51">
        <v>2</v>
      </c>
      <c r="K12" s="51">
        <v>1.5</v>
      </c>
      <c r="L12" s="51">
        <v>2</v>
      </c>
      <c r="M12" s="51"/>
      <c r="N12" s="51"/>
      <c r="O12" s="51"/>
      <c r="P12" s="51"/>
      <c r="Q12" s="51"/>
      <c r="R12" s="51"/>
      <c r="S12" s="52">
        <f aca="true" t="shared" si="1" ref="S12:S19">SUM(F12:R12)</f>
        <v>15</v>
      </c>
      <c r="T12" s="53"/>
    </row>
    <row r="13" spans="1:20" ht="15" hidden="1">
      <c r="A13" s="5">
        <v>10</v>
      </c>
      <c r="B13" s="49">
        <f>Attendance!B16</f>
        <v>0</v>
      </c>
      <c r="C13" s="49">
        <f>Attendance!C16</f>
        <v>0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2">
        <f t="shared" si="1"/>
        <v>0</v>
      </c>
      <c r="T13" s="53"/>
    </row>
    <row r="14" spans="1:20" ht="15">
      <c r="A14" s="3">
        <v>11</v>
      </c>
      <c r="B14" s="49">
        <f>Attendance!B17</f>
        <v>0</v>
      </c>
      <c r="C14" s="49">
        <f>Attendance!C17</f>
        <v>0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2">
        <f t="shared" si="1"/>
        <v>0</v>
      </c>
      <c r="T14" s="53"/>
    </row>
    <row r="15" spans="1:20" ht="15">
      <c r="A15" s="5">
        <v>12</v>
      </c>
      <c r="B15" s="49">
        <f>Attendance!B17</f>
        <v>0</v>
      </c>
      <c r="C15" s="49">
        <f>Attendance!C17</f>
        <v>0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2">
        <f t="shared" si="1"/>
        <v>0</v>
      </c>
      <c r="T15" s="53"/>
    </row>
    <row r="16" spans="1:20" ht="15">
      <c r="A16" s="5">
        <v>13</v>
      </c>
      <c r="B16" s="49">
        <f>Attendance!B18</f>
        <v>0</v>
      </c>
      <c r="C16" s="49">
        <f>Attendance!C18</f>
        <v>0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2">
        <f t="shared" si="1"/>
        <v>0</v>
      </c>
      <c r="T16" s="53"/>
    </row>
    <row r="17" spans="1:20" ht="15">
      <c r="A17" s="5">
        <v>14</v>
      </c>
      <c r="B17" s="49">
        <f>Attendance!B19</f>
        <v>0</v>
      </c>
      <c r="C17" s="49">
        <f>Attendance!C19</f>
        <v>0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2">
        <f t="shared" si="1"/>
        <v>0</v>
      </c>
      <c r="T17" s="53"/>
    </row>
    <row r="18" spans="1:20" ht="15">
      <c r="A18" s="3">
        <v>15</v>
      </c>
      <c r="B18" s="49">
        <f>Attendance!B20</f>
        <v>0</v>
      </c>
      <c r="C18" s="49">
        <f>Attendance!C20</f>
        <v>0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2">
        <f t="shared" si="1"/>
        <v>0</v>
      </c>
      <c r="T18" s="53"/>
    </row>
    <row r="19" spans="1:20" ht="15">
      <c r="A19" s="5">
        <v>16</v>
      </c>
      <c r="B19" s="49">
        <f>Attendance!B21</f>
        <v>0</v>
      </c>
      <c r="C19" s="49">
        <f>Attendance!C21</f>
        <v>0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2">
        <f t="shared" si="1"/>
        <v>0</v>
      </c>
      <c r="T19" s="53"/>
    </row>
    <row r="20" spans="1:20" ht="15">
      <c r="A20" s="5">
        <v>17</v>
      </c>
      <c r="B20" s="49">
        <f>Attendance!B22</f>
        <v>0</v>
      </c>
      <c r="C20" s="49">
        <f>Attendance!C22</f>
        <v>0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2">
        <f>SUM(F20:R20)</f>
        <v>0</v>
      </c>
      <c r="T20" s="53"/>
    </row>
    <row r="21" spans="1:23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6:19" ht="52.5">
      <c r="F22" s="59" t="s">
        <v>25</v>
      </c>
      <c r="G22" s="59" t="s">
        <v>26</v>
      </c>
      <c r="H22" s="126" t="s">
        <v>27</v>
      </c>
      <c r="I22" s="127"/>
      <c r="J22" s="127"/>
      <c r="K22" s="127"/>
      <c r="L22" s="129"/>
      <c r="M22" s="59" t="s">
        <v>28</v>
      </c>
      <c r="N22" s="59" t="s">
        <v>29</v>
      </c>
      <c r="O22" s="126" t="s">
        <v>30</v>
      </c>
      <c r="P22" s="127"/>
      <c r="Q22" s="128"/>
      <c r="R22" s="59" t="s">
        <v>31</v>
      </c>
      <c r="S22" s="59" t="s">
        <v>19</v>
      </c>
    </row>
    <row r="23" spans="6:19" ht="15">
      <c r="F23" s="40">
        <v>3</v>
      </c>
      <c r="G23" s="37">
        <v>4</v>
      </c>
      <c r="H23" s="40">
        <v>2</v>
      </c>
      <c r="I23" s="40">
        <v>2</v>
      </c>
      <c r="J23" s="40">
        <v>2</v>
      </c>
      <c r="K23" s="40">
        <v>2</v>
      </c>
      <c r="L23" s="40">
        <v>2</v>
      </c>
      <c r="M23" s="40">
        <v>6</v>
      </c>
      <c r="N23" s="40">
        <v>3</v>
      </c>
      <c r="O23" s="40">
        <v>2</v>
      </c>
      <c r="P23" s="40">
        <v>2</v>
      </c>
      <c r="Q23" s="40">
        <v>2</v>
      </c>
      <c r="R23" s="40">
        <v>3</v>
      </c>
      <c r="S23" s="40">
        <f>SUM(F23:R23)</f>
        <v>35</v>
      </c>
    </row>
    <row r="24" spans="5:19" ht="15">
      <c r="E24" s="41" t="s">
        <v>22</v>
      </c>
      <c r="F24" s="44">
        <f aca="true" t="shared" si="2" ref="F24:S24">AVERAGE(F4:F11)</f>
        <v>2.7142857142857144</v>
      </c>
      <c r="G24" s="44">
        <f>AVERAGE(G4:G10)</f>
        <v>4</v>
      </c>
      <c r="H24" s="44">
        <f>AVERAGE(H4:H10)</f>
        <v>1.9166666666666667</v>
      </c>
      <c r="I24" s="44">
        <f t="shared" si="2"/>
        <v>1.2142857142857142</v>
      </c>
      <c r="J24" s="44">
        <f t="shared" si="2"/>
        <v>1.7857142857142858</v>
      </c>
      <c r="K24" s="44">
        <f t="shared" si="2"/>
        <v>1.5714285714285714</v>
      </c>
      <c r="L24" s="44">
        <f t="shared" si="2"/>
        <v>1.8571428571428572</v>
      </c>
      <c r="M24" s="44" t="e">
        <f t="shared" si="2"/>
        <v>#DIV/0!</v>
      </c>
      <c r="N24" s="44" t="e">
        <f t="shared" si="2"/>
        <v>#DIV/0!</v>
      </c>
      <c r="O24" s="44" t="e">
        <f t="shared" si="2"/>
        <v>#DIV/0!</v>
      </c>
      <c r="P24" s="44" t="e">
        <f t="shared" si="2"/>
        <v>#DIV/0!</v>
      </c>
      <c r="Q24" s="44" t="e">
        <f t="shared" si="2"/>
        <v>#DIV/0!</v>
      </c>
      <c r="R24" s="44" t="e">
        <f t="shared" si="2"/>
        <v>#DIV/0!</v>
      </c>
      <c r="S24" s="44">
        <f t="shared" si="2"/>
        <v>13.1875</v>
      </c>
    </row>
    <row r="25" spans="6:19" ht="15">
      <c r="F25" s="45">
        <f aca="true" t="shared" si="3" ref="F25:S25">F24/F3</f>
        <v>0.9047619047619048</v>
      </c>
      <c r="G25" s="75">
        <f t="shared" si="3"/>
        <v>1</v>
      </c>
      <c r="H25" s="45">
        <f t="shared" si="3"/>
        <v>0.9583333333333334</v>
      </c>
      <c r="I25" s="45">
        <f t="shared" si="3"/>
        <v>0.6071428571428571</v>
      </c>
      <c r="J25" s="45">
        <f t="shared" si="3"/>
        <v>0.8928571428571429</v>
      </c>
      <c r="K25" s="45">
        <f t="shared" si="3"/>
        <v>0.7857142857142857</v>
      </c>
      <c r="L25" s="45">
        <f t="shared" si="3"/>
        <v>0.9285714285714286</v>
      </c>
      <c r="M25" s="45" t="e">
        <f t="shared" si="3"/>
        <v>#DIV/0!</v>
      </c>
      <c r="N25" s="45" t="e">
        <f t="shared" si="3"/>
        <v>#DIV/0!</v>
      </c>
      <c r="O25" s="45" t="e">
        <f t="shared" si="3"/>
        <v>#DIV/0!</v>
      </c>
      <c r="P25" s="45" t="e">
        <f t="shared" si="3"/>
        <v>#DIV/0!</v>
      </c>
      <c r="Q25" s="45" t="e">
        <f t="shared" si="3"/>
        <v>#DIV/0!</v>
      </c>
      <c r="R25" s="45" t="e">
        <f t="shared" si="3"/>
        <v>#DIV/0!</v>
      </c>
      <c r="S25" s="45">
        <f t="shared" si="3"/>
        <v>0.7757352941176471</v>
      </c>
    </row>
  </sheetData>
  <mergeCells count="3">
    <mergeCell ref="O2:Q2"/>
    <mergeCell ref="H22:L22"/>
    <mergeCell ref="O22:Q22"/>
  </mergeCells>
  <printOptions/>
  <pageMargins left="0.5511811023622047" right="0.6299212598425197" top="0.984251968503937" bottom="0.984251968503937" header="0.5118110236220472" footer="0.5118110236220472"/>
  <pageSetup fitToHeight="1" fitToWidth="1" horizontalDpi="600" verticalDpi="600" orientation="landscape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G19" sqref="G19"/>
    </sheetView>
  </sheetViews>
  <sheetFormatPr defaultColWidth="9.140625" defaultRowHeight="12.75"/>
  <cols>
    <col min="1" max="1" width="3.8515625" style="14" bestFit="1" customWidth="1"/>
    <col min="2" max="2" width="14.57421875" style="14" bestFit="1" customWidth="1"/>
    <col min="3" max="3" width="18.28125" style="14" bestFit="1" customWidth="1"/>
    <col min="4" max="16" width="2.8515625" style="14" customWidth="1"/>
    <col min="17" max="16384" width="17.8515625" style="14" customWidth="1"/>
  </cols>
  <sheetData>
    <row r="1" ht="15">
      <c r="B1" s="14" t="s">
        <v>45</v>
      </c>
    </row>
    <row r="2" spans="1:16" ht="15">
      <c r="A2" s="15"/>
      <c r="B2" s="15"/>
      <c r="C2" s="15"/>
      <c r="D2" s="16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5">
      <c r="A3" s="33"/>
      <c r="B3" s="33" t="s">
        <v>13</v>
      </c>
      <c r="C3" s="33" t="s">
        <v>14</v>
      </c>
      <c r="D3" s="16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5">
      <c r="A4" s="33">
        <v>1</v>
      </c>
      <c r="B4" s="28" t="str">
        <f>Attendance!B7</f>
        <v>Rio</v>
      </c>
      <c r="C4" s="28" t="str">
        <f>Attendance!C7</f>
        <v>Miki</v>
      </c>
      <c r="D4" s="16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15">
      <c r="A5" s="34">
        <v>2</v>
      </c>
      <c r="B5" s="28" t="str">
        <f>Attendance!B8</f>
        <v>Ali</v>
      </c>
      <c r="C5" s="28" t="str">
        <f>Attendance!C8</f>
        <v>Miller</v>
      </c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5">
      <c r="A6" s="34">
        <v>3</v>
      </c>
      <c r="B6" s="28" t="str">
        <f>Attendance!B9</f>
        <v>Takaaki</v>
      </c>
      <c r="C6" s="28" t="str">
        <f>Attendance!C9</f>
        <v>Niimi</v>
      </c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5">
      <c r="A7" s="33">
        <v>4</v>
      </c>
      <c r="B7" s="28" t="str">
        <f>Attendance!B10</f>
        <v>Saki</v>
      </c>
      <c r="C7" s="28" t="str">
        <f>Attendance!C10</f>
        <v>Okui</v>
      </c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5">
      <c r="A8" s="34">
        <v>5</v>
      </c>
      <c r="B8" s="28" t="str">
        <f>Attendance!B11</f>
        <v>Sofina</v>
      </c>
      <c r="C8" s="28" t="str">
        <f>Attendance!C11</f>
        <v>Otawara</v>
      </c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15">
      <c r="A9" s="34">
        <v>6</v>
      </c>
      <c r="B9" s="28" t="str">
        <f>Attendance!B12</f>
        <v>Ayla</v>
      </c>
      <c r="C9" s="28" t="str">
        <f>Attendance!C12</f>
        <v>Oum</v>
      </c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5">
      <c r="A10" s="33">
        <v>7</v>
      </c>
      <c r="B10" s="28" t="str">
        <f>Attendance!B13</f>
        <v>Kai</v>
      </c>
      <c r="C10" s="28" t="str">
        <f>Attendance!C13</f>
        <v>Phillips</v>
      </c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">
      <c r="A11" s="34">
        <v>8</v>
      </c>
      <c r="B11" s="28" t="str">
        <f>Attendance!B14</f>
        <v>Daniel</v>
      </c>
      <c r="C11" s="28" t="str">
        <f>Attendance!C14</f>
        <v>Ryu</v>
      </c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5">
      <c r="A12" s="34">
        <v>9</v>
      </c>
      <c r="B12" s="28" t="str">
        <f>Attendance!B15</f>
        <v>Mana</v>
      </c>
      <c r="C12" s="28" t="str">
        <f>Attendance!C15</f>
        <v>Shin</v>
      </c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5">
      <c r="A13" s="33">
        <v>10</v>
      </c>
      <c r="B13" s="28">
        <f>Attendance!B16</f>
        <v>0</v>
      </c>
      <c r="C13" s="28">
        <f>Attendance!C16</f>
        <v>0</v>
      </c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5">
      <c r="A14" s="34">
        <v>11</v>
      </c>
      <c r="B14" s="28">
        <f>Attendance!B17</f>
        <v>0</v>
      </c>
      <c r="C14" s="28">
        <f>Attendance!C17</f>
        <v>0</v>
      </c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5">
      <c r="A15" s="34">
        <v>12</v>
      </c>
      <c r="B15" s="28">
        <f>Attendance!B17</f>
        <v>0</v>
      </c>
      <c r="C15" s="28">
        <f>Attendance!C17</f>
        <v>0</v>
      </c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15">
      <c r="A16" s="33">
        <v>13</v>
      </c>
      <c r="B16" s="28">
        <f>Attendance!B18</f>
        <v>0</v>
      </c>
      <c r="C16" s="28">
        <f>Attendance!C18</f>
        <v>0</v>
      </c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5">
      <c r="A17" s="34">
        <v>14</v>
      </c>
      <c r="B17" s="28">
        <f>Attendance!B19</f>
        <v>0</v>
      </c>
      <c r="C17" s="28">
        <f>Attendance!C19</f>
        <v>0</v>
      </c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5">
      <c r="A18" s="34">
        <v>15</v>
      </c>
      <c r="B18" s="28">
        <f>Attendance!B20</f>
        <v>0</v>
      </c>
      <c r="C18" s="28">
        <f>Attendance!C20</f>
        <v>0</v>
      </c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15">
      <c r="A19" s="33">
        <v>16</v>
      </c>
      <c r="B19" s="28">
        <f>Attendance!B21</f>
        <v>0</v>
      </c>
      <c r="C19" s="28">
        <f>Attendance!C21</f>
        <v>0</v>
      </c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5">
      <c r="A20" s="34">
        <v>17</v>
      </c>
      <c r="B20" s="28">
        <f>Attendance!B22</f>
        <v>0</v>
      </c>
      <c r="C20" s="28">
        <f>Attendance!C22</f>
        <v>0</v>
      </c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</sheetData>
  <printOptions/>
  <pageMargins left="0.55" right="0.6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On-Line Technology Practice Modules - Microsoft Excel</dc:title>
  <dc:subject/>
  <dc:creator>sisf</dc:creator>
  <cp:keywords/>
  <dc:description/>
  <cp:lastModifiedBy>Kevin Whitmore</cp:lastModifiedBy>
  <cp:lastPrinted>2005-01-06T00:32:39Z</cp:lastPrinted>
  <dcterms:created xsi:type="dcterms:W3CDTF">2002-06-21T03:34:34Z</dcterms:created>
  <dcterms:modified xsi:type="dcterms:W3CDTF">2007-01-10T00:05:11Z</dcterms:modified>
  <cp:category/>
  <cp:version/>
  <cp:contentType/>
  <cp:contentStatus/>
</cp:coreProperties>
</file>